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D:\USER\Downloads\"/>
    </mc:Choice>
  </mc:AlternateContent>
  <xr:revisionPtr revIDLastSave="0" documentId="13_ncr:1_{C0D69282-4B11-4AA3-98D3-37814DEB5D59}" xr6:coauthVersionLast="36" xr6:coauthVersionMax="36" xr10:uidLastSave="{00000000-0000-0000-0000-000000000000}"/>
  <bookViews>
    <workbookView xWindow="0" yWindow="0" windowWidth="28770" windowHeight="9480" xr2:uid="{00000000-000D-0000-FFFF-FFFF00000000}"/>
  </bookViews>
  <sheets>
    <sheet name="예결산안" sheetId="1" r:id="rId1"/>
  </sheets>
  <calcPr calcId="191029"/>
  <extLst>
    <ext uri="GoogleSheetsCustomDataVersion1">
      <go:sheetsCustomData xmlns:go="http://customooxmlschemas.google.com/" r:id="rId5" roundtripDataSignature="AMtx7mit4pYEY3zKaqKYZLWiY8/WSkwb6w=="/>
    </ext>
  </extLst>
</workbook>
</file>

<file path=xl/calcChain.xml><?xml version="1.0" encoding="utf-8"?>
<calcChain xmlns="http://schemas.openxmlformats.org/spreadsheetml/2006/main">
  <c r="I53" i="1" l="1"/>
  <c r="J52" i="1"/>
  <c r="I52" i="1"/>
  <c r="H52" i="1"/>
  <c r="J51" i="1"/>
  <c r="I51" i="1"/>
  <c r="H51" i="1"/>
  <c r="J47" i="1"/>
  <c r="I47" i="1"/>
  <c r="H47" i="1"/>
  <c r="I46" i="1"/>
  <c r="I48" i="1" s="1"/>
  <c r="H46" i="1"/>
  <c r="I41" i="1"/>
  <c r="H41" i="1"/>
  <c r="I37" i="1"/>
  <c r="I38" i="1" s="1"/>
  <c r="H37" i="1"/>
  <c r="H38" i="1" s="1"/>
  <c r="H42" i="1" s="1"/>
  <c r="J36" i="1"/>
  <c r="I36" i="1"/>
  <c r="H36" i="1"/>
  <c r="J34" i="1"/>
  <c r="J33" i="1"/>
  <c r="I33" i="1"/>
  <c r="H33" i="1"/>
  <c r="J32" i="1"/>
  <c r="J31" i="1"/>
  <c r="I31" i="1"/>
  <c r="H31" i="1"/>
  <c r="J30" i="1"/>
  <c r="J29" i="1"/>
  <c r="J28" i="1"/>
  <c r="J27" i="1"/>
  <c r="J26" i="1"/>
  <c r="J25" i="1"/>
  <c r="J24" i="1"/>
  <c r="J23" i="1"/>
  <c r="I23" i="1"/>
  <c r="H23" i="1"/>
  <c r="J22" i="1"/>
  <c r="J21" i="1"/>
  <c r="J20" i="1"/>
  <c r="J19" i="1"/>
  <c r="I19" i="1"/>
  <c r="H19" i="1"/>
  <c r="J18" i="1"/>
  <c r="J17" i="1"/>
  <c r="J16" i="1"/>
  <c r="I16" i="1"/>
  <c r="H16" i="1"/>
  <c r="J15" i="1"/>
  <c r="J14" i="1"/>
  <c r="J10" i="1"/>
  <c r="I10" i="1"/>
  <c r="H10" i="1"/>
  <c r="J9" i="1"/>
  <c r="I9" i="1"/>
  <c r="H9" i="1"/>
  <c r="J8" i="1"/>
  <c r="J7" i="1"/>
  <c r="I7" i="1"/>
  <c r="H7" i="1"/>
  <c r="J6" i="1"/>
  <c r="J5" i="1"/>
  <c r="J4" i="1"/>
  <c r="I42" i="1" l="1"/>
  <c r="J42" i="1" s="1"/>
  <c r="J38" i="1"/>
  <c r="I43" i="1"/>
  <c r="J41" i="1"/>
  <c r="J46" i="1"/>
  <c r="J37" i="1"/>
</calcChain>
</file>

<file path=xl/sharedStrings.xml><?xml version="1.0" encoding="utf-8"?>
<sst xmlns="http://schemas.openxmlformats.org/spreadsheetml/2006/main" count="129" uniqueCount="70">
  <si>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</si>
  <si>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</si>
  <si>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</si>
  <si>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</si>
  <si>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</si>
  <si>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</si>
  <si>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</si>
  <si>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</si>
  <si>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</si>
  <si>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</si>
  <si>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2022년 제34대 학부 총학생회 총선거의 재선거 중앙선거관리위원회</t>
  </si>
  <si>
    <t>학생</t>
  </si>
  <si>
    <t>학생회비 지원금</t>
  </si>
  <si>
    <t>AA</t>
  </si>
  <si>
    <t>이월금</t>
  </si>
  <si>
    <t>AB</t>
  </si>
  <si>
    <t>결산이자</t>
  </si>
  <si>
    <t>AC</t>
  </si>
  <si>
    <t>계</t>
  </si>
  <si>
    <t>본회계</t>
  </si>
  <si>
    <t>총선거 지원금</t>
  </si>
  <si>
    <t>BA</t>
  </si>
  <si>
    <t>총계</t>
  </si>
  <si>
    <t>지출</t>
  </si>
  <si>
    <t>담당(담당부서 or 담당인)</t>
  </si>
  <si>
    <t>소항목</t>
  </si>
  <si>
    <t>세부항목</t>
  </si>
  <si>
    <t>허현</t>
  </si>
  <si>
    <t>사무용품</t>
  </si>
  <si>
    <t>사무용품 구입비</t>
  </si>
  <si>
    <t>A1</t>
  </si>
  <si>
    <t>투표 인쇄비</t>
  </si>
  <si>
    <t>A2</t>
  </si>
  <si>
    <t>-</t>
  </si>
  <si>
    <t>교통비</t>
  </si>
  <si>
    <t>투표함 이동 용달비</t>
  </si>
  <si>
    <t>B1</t>
  </si>
  <si>
    <t>중선관위 출장비</t>
  </si>
  <si>
    <t>B2</t>
  </si>
  <si>
    <t>투표독려비용</t>
  </si>
  <si>
    <t>정책공동자료집 인쇄</t>
  </si>
  <si>
    <t>C1</t>
  </si>
  <si>
    <t>선거홍보물 출력</t>
  </si>
  <si>
    <t>C2</t>
  </si>
  <si>
    <t>선거이벤트</t>
  </si>
  <si>
    <t>C3</t>
  </si>
  <si>
    <t>중앙선거관리위원회
사업비</t>
  </si>
  <si>
    <t>정책토론회 진행</t>
  </si>
  <si>
    <t>D1</t>
  </si>
  <si>
    <t>선거 당일 실무단 식비 지원</t>
  </si>
  <si>
    <t>D2</t>
  </si>
  <si>
    <t>투표 외주 비용</t>
  </si>
  <si>
    <t>D3</t>
  </si>
  <si>
    <t>선거관리위원회 회의비</t>
  </si>
  <si>
    <t>D4</t>
  </si>
  <si>
    <t>실무단 실무수당</t>
  </si>
  <si>
    <t>D5</t>
  </si>
  <si>
    <t>예비비</t>
  </si>
  <si>
    <t>D6</t>
  </si>
  <si>
    <t>D7</t>
  </si>
  <si>
    <t>선거운동본부 지원금</t>
  </si>
  <si>
    <t>E1</t>
  </si>
  <si>
    <t>회계금</t>
  </si>
  <si>
    <t>F1</t>
  </si>
  <si>
    <t>이월금 학생회계 계좌로 환급</t>
  </si>
  <si>
    <t>F2</t>
  </si>
  <si>
    <t>합계</t>
  </si>
  <si>
    <t>전체 대항목 총계</t>
  </si>
  <si>
    <t>수익</t>
  </si>
  <si>
    <t>최종잔액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</si>
</sst>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8"/>
      <name val="Arial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5" borderId="3" xfId="0" applyNumberFormat="1" applyFont="1" applyFill="1" applyBorder="1" applyAlignment="1">
      <alignment horizontal="center" vertical="center"/>
    </xf>
    <xf numFmtId="177" fontId="1" fillId="5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8" fontId="5" fillId="3" borderId="6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3" fillId="6" borderId="10" xfId="0" applyNumberFormat="1" applyFont="1" applyFill="1" applyBorder="1" applyAlignment="1">
      <alignment horizontal="center" vertical="center" wrapText="1"/>
    </xf>
    <xf numFmtId="177" fontId="3" fillId="6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6" fontId="3" fillId="8" borderId="10" xfId="0" applyNumberFormat="1" applyFont="1" applyFill="1" applyBorder="1" applyAlignment="1">
      <alignment horizontal="center" vertical="center" wrapText="1"/>
    </xf>
    <xf numFmtId="177" fontId="1" fillId="8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54"/>
  <sheetViews>
    <sheetView tabSelected="1" topLeftCell="A22" workbookViewId="0">
      <selection activeCell="J35" sqref="J35"/>
    </sheetView>
  </sheetViews>
  <sheetFormatPr defaultColWidth="12.5703125" defaultRowHeight="15" customHeight="1" x14ac:dyDescent="0.2"/>
  <cols>
    <col min="1" max="3" width="14.42578125" customWidth="1"/>
    <col min="4" max="4" width="18.140625" customWidth="1"/>
    <col min="5" max="5" width="7.140625" customWidth="1"/>
    <col min="6" max="6" width="34.7109375" customWidth="1"/>
    <col min="7" max="7" width="8.85546875" customWidth="1"/>
    <col min="8" max="10" width="14.42578125" customWidth="1"/>
    <col min="11" max="11" width="41.28515625" customWidth="1"/>
    <col min="12" max="29" width="14.42578125" customWidth="1"/>
  </cols>
  <sheetData>
    <row r="1" spans="1:29" ht="15.75" customHeight="1" x14ac:dyDescent="0.2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">
      <c r="A2" s="2"/>
      <c r="B2" s="2"/>
      <c r="C2" s="6"/>
      <c r="D2" s="47" t="s">
        <v>1</v>
      </c>
      <c r="E2" s="45"/>
      <c r="F2" s="45"/>
      <c r="G2" s="45"/>
      <c r="H2" s="45"/>
      <c r="I2" s="45"/>
      <c r="J2" s="45"/>
      <c r="K2" s="4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">
      <c r="A3" s="2"/>
      <c r="B3" s="2"/>
      <c r="C3" s="7"/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9" t="s">
        <v>7</v>
      </c>
      <c r="J3" s="8" t="s">
        <v>8</v>
      </c>
      <c r="K3" s="8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">
      <c r="A4" s="2"/>
      <c r="B4" s="2"/>
      <c r="C4" s="7"/>
      <c r="D4" s="54" t="s">
        <v>10</v>
      </c>
      <c r="E4" s="48" t="s">
        <v>11</v>
      </c>
      <c r="F4" s="8" t="s">
        <v>12</v>
      </c>
      <c r="G4" s="8" t="s">
        <v>13</v>
      </c>
      <c r="H4" s="10">
        <v>885000</v>
      </c>
      <c r="I4" s="9">
        <v>885000</v>
      </c>
      <c r="J4" s="11">
        <f t="shared" ref="J4:J10" si="0">IFERROR(I4/H4,"-")</f>
        <v>1</v>
      </c>
      <c r="K4" s="1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">
      <c r="A5" s="2"/>
      <c r="B5" s="2"/>
      <c r="C5" s="7"/>
      <c r="D5" s="49"/>
      <c r="E5" s="49"/>
      <c r="F5" s="12" t="s">
        <v>14</v>
      </c>
      <c r="G5" s="8" t="s">
        <v>15</v>
      </c>
      <c r="H5" s="13">
        <v>0</v>
      </c>
      <c r="I5" s="14">
        <v>174</v>
      </c>
      <c r="J5" s="11" t="str">
        <f t="shared" si="0"/>
        <v>-</v>
      </c>
      <c r="K5" s="1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2">
      <c r="A6" s="2"/>
      <c r="B6" s="2"/>
      <c r="C6" s="7"/>
      <c r="D6" s="49"/>
      <c r="E6" s="49"/>
      <c r="F6" s="12" t="s">
        <v>16</v>
      </c>
      <c r="G6" s="8" t="s">
        <v>17</v>
      </c>
      <c r="H6" s="13">
        <v>0</v>
      </c>
      <c r="I6" s="9">
        <v>22</v>
      </c>
      <c r="J6" s="11" t="str">
        <f t="shared" si="0"/>
        <v>-</v>
      </c>
      <c r="K6" s="1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">
      <c r="A7" s="2"/>
      <c r="B7" s="2"/>
      <c r="C7" s="7"/>
      <c r="D7" s="49"/>
      <c r="E7" s="46"/>
      <c r="F7" s="44" t="s">
        <v>18</v>
      </c>
      <c r="G7" s="46"/>
      <c r="H7" s="15">
        <f t="shared" ref="H7:I7" si="1">SUM(H4:H6)</f>
        <v>885000</v>
      </c>
      <c r="I7" s="15">
        <f t="shared" si="1"/>
        <v>885196</v>
      </c>
      <c r="J7" s="16">
        <f t="shared" si="0"/>
        <v>1.0002214689265536</v>
      </c>
      <c r="K7" s="1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">
      <c r="A8" s="2"/>
      <c r="B8" s="1"/>
      <c r="C8" s="7"/>
      <c r="D8" s="49"/>
      <c r="E8" s="48" t="s">
        <v>19</v>
      </c>
      <c r="F8" s="8" t="s">
        <v>20</v>
      </c>
      <c r="G8" s="8" t="s">
        <v>21</v>
      </c>
      <c r="H8" s="10">
        <v>2600000</v>
      </c>
      <c r="I8" s="14">
        <v>2600000</v>
      </c>
      <c r="J8" s="11">
        <f t="shared" si="0"/>
        <v>1</v>
      </c>
      <c r="K8" s="1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">
      <c r="A9" s="2"/>
      <c r="B9" s="2"/>
      <c r="C9" s="7"/>
      <c r="D9" s="49"/>
      <c r="E9" s="46"/>
      <c r="F9" s="44" t="s">
        <v>18</v>
      </c>
      <c r="G9" s="46"/>
      <c r="H9" s="15">
        <f t="shared" ref="H9:I9" si="2">SUM(H8)</f>
        <v>2600000</v>
      </c>
      <c r="I9" s="15">
        <f t="shared" si="2"/>
        <v>2600000</v>
      </c>
      <c r="J9" s="16">
        <f t="shared" si="0"/>
        <v>1</v>
      </c>
      <c r="K9" s="1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">
      <c r="A10" s="2"/>
      <c r="B10" s="2"/>
      <c r="C10" s="7"/>
      <c r="D10" s="46"/>
      <c r="E10" s="50" t="s">
        <v>22</v>
      </c>
      <c r="F10" s="45"/>
      <c r="G10" s="46"/>
      <c r="H10" s="17">
        <f t="shared" ref="H10:I10" si="3">SUM(H7,H9)</f>
        <v>3485000</v>
      </c>
      <c r="I10" s="17">
        <f t="shared" si="3"/>
        <v>3485196</v>
      </c>
      <c r="J10" s="18">
        <f t="shared" si="0"/>
        <v>1.0000562410329985</v>
      </c>
      <c r="K10" s="1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">
      <c r="A11" s="2"/>
      <c r="B11" s="2"/>
      <c r="C11" s="3"/>
      <c r="D11" s="3"/>
      <c r="E11" s="3"/>
      <c r="F11" s="3"/>
      <c r="G11" s="3"/>
      <c r="H11" s="4"/>
      <c r="I11" s="4"/>
      <c r="J11" s="5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">
      <c r="A12" s="7"/>
      <c r="B12" s="51" t="s">
        <v>23</v>
      </c>
      <c r="C12" s="52"/>
      <c r="D12" s="52"/>
      <c r="E12" s="52"/>
      <c r="F12" s="52"/>
      <c r="G12" s="52"/>
      <c r="H12" s="52"/>
      <c r="I12" s="52"/>
      <c r="J12" s="52"/>
      <c r="K12" s="5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">
      <c r="A13" s="7"/>
      <c r="B13" s="8" t="s">
        <v>2</v>
      </c>
      <c r="C13" s="8" t="s">
        <v>24</v>
      </c>
      <c r="D13" s="8" t="s">
        <v>25</v>
      </c>
      <c r="E13" s="8" t="s">
        <v>3</v>
      </c>
      <c r="F13" s="8" t="s">
        <v>26</v>
      </c>
      <c r="G13" s="8" t="s">
        <v>5</v>
      </c>
      <c r="H13" s="9" t="s">
        <v>6</v>
      </c>
      <c r="I13" s="9" t="s">
        <v>7</v>
      </c>
      <c r="J13" s="19" t="s">
        <v>8</v>
      </c>
      <c r="K13" s="8" t="s"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">
      <c r="A14" s="7"/>
      <c r="B14" s="59" t="s">
        <v>10</v>
      </c>
      <c r="C14" s="48" t="s">
        <v>27</v>
      </c>
      <c r="D14" s="48" t="s">
        <v>28</v>
      </c>
      <c r="E14" s="8" t="s">
        <v>11</v>
      </c>
      <c r="F14" s="8" t="s">
        <v>29</v>
      </c>
      <c r="G14" s="8" t="s">
        <v>30</v>
      </c>
      <c r="H14" s="13">
        <v>0</v>
      </c>
      <c r="I14" s="9">
        <v>0</v>
      </c>
      <c r="J14" s="11" t="str">
        <f t="shared" ref="J14:J34" si="4">IFERROR(I14/H14,"-")</f>
        <v>-</v>
      </c>
      <c r="K14" s="12"/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">
      <c r="A15" s="7"/>
      <c r="B15" s="56"/>
      <c r="C15" s="49"/>
      <c r="D15" s="49"/>
      <c r="E15" s="8" t="s">
        <v>11</v>
      </c>
      <c r="F15" s="8" t="s">
        <v>31</v>
      </c>
      <c r="G15" s="8" t="s">
        <v>32</v>
      </c>
      <c r="H15" s="13" t="s">
        <v>33</v>
      </c>
      <c r="I15" s="9">
        <v>0</v>
      </c>
      <c r="J15" s="11" t="str">
        <f t="shared" si="4"/>
        <v>-</v>
      </c>
      <c r="K15" s="12"/>
      <c r="L15" s="2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">
      <c r="A16" s="7"/>
      <c r="B16" s="56"/>
      <c r="C16" s="49"/>
      <c r="D16" s="46"/>
      <c r="E16" s="44" t="s">
        <v>18</v>
      </c>
      <c r="F16" s="45"/>
      <c r="G16" s="46"/>
      <c r="H16" s="22">
        <f t="shared" ref="H16:I16" si="5">SUM(H14:H15)</f>
        <v>0</v>
      </c>
      <c r="I16" s="22">
        <f t="shared" si="5"/>
        <v>0</v>
      </c>
      <c r="J16" s="23" t="str">
        <f t="shared" si="4"/>
        <v>-</v>
      </c>
      <c r="K16" s="12"/>
      <c r="L16" s="2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">
      <c r="A17" s="7"/>
      <c r="B17" s="56"/>
      <c r="C17" s="49"/>
      <c r="D17" s="55" t="s">
        <v>34</v>
      </c>
      <c r="E17" s="8" t="s">
        <v>11</v>
      </c>
      <c r="F17" s="8" t="s">
        <v>35</v>
      </c>
      <c r="G17" s="8" t="s">
        <v>36</v>
      </c>
      <c r="H17" s="13" t="s">
        <v>33</v>
      </c>
      <c r="I17" s="9">
        <v>0</v>
      </c>
      <c r="J17" s="11" t="str">
        <f t="shared" si="4"/>
        <v>-</v>
      </c>
      <c r="K17" s="12"/>
      <c r="L17" s="2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">
      <c r="A18" s="7"/>
      <c r="B18" s="56"/>
      <c r="C18" s="49"/>
      <c r="D18" s="56"/>
      <c r="E18" s="8" t="s">
        <v>11</v>
      </c>
      <c r="F18" s="8" t="s">
        <v>37</v>
      </c>
      <c r="G18" s="8" t="s">
        <v>38</v>
      </c>
      <c r="H18" s="13">
        <v>50000</v>
      </c>
      <c r="I18" s="9">
        <v>0</v>
      </c>
      <c r="J18" s="11">
        <f t="shared" si="4"/>
        <v>0</v>
      </c>
      <c r="K18" s="12"/>
      <c r="L18" s="2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">
      <c r="A19" s="7"/>
      <c r="B19" s="56"/>
      <c r="C19" s="49"/>
      <c r="D19" s="57"/>
      <c r="E19" s="44" t="s">
        <v>18</v>
      </c>
      <c r="F19" s="45"/>
      <c r="G19" s="46"/>
      <c r="H19" s="22">
        <f t="shared" ref="H19:I19" si="6">SUM(H17:H18)</f>
        <v>50000</v>
      </c>
      <c r="I19" s="22">
        <f t="shared" si="6"/>
        <v>0</v>
      </c>
      <c r="J19" s="23">
        <f t="shared" si="4"/>
        <v>0</v>
      </c>
      <c r="K19" s="12"/>
      <c r="L19" s="2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">
      <c r="A20" s="7"/>
      <c r="B20" s="56"/>
      <c r="C20" s="49"/>
      <c r="D20" s="58" t="s">
        <v>39</v>
      </c>
      <c r="E20" s="12" t="s">
        <v>19</v>
      </c>
      <c r="F20" s="12" t="s">
        <v>40</v>
      </c>
      <c r="G20" s="12" t="s">
        <v>41</v>
      </c>
      <c r="H20" s="10">
        <v>1000000</v>
      </c>
      <c r="I20" s="14">
        <v>45000</v>
      </c>
      <c r="J20" s="11">
        <f t="shared" si="4"/>
        <v>4.4999999999999998E-2</v>
      </c>
      <c r="K20" s="12"/>
      <c r="L20" s="2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">
      <c r="A21" s="7"/>
      <c r="B21" s="56"/>
      <c r="C21" s="49"/>
      <c r="D21" s="56"/>
      <c r="E21" s="12" t="s">
        <v>19</v>
      </c>
      <c r="F21" s="12" t="s">
        <v>42</v>
      </c>
      <c r="G21" s="12" t="s">
        <v>43</v>
      </c>
      <c r="H21" s="10">
        <v>500000</v>
      </c>
      <c r="I21" s="14">
        <v>340000</v>
      </c>
      <c r="J21" s="11">
        <f t="shared" si="4"/>
        <v>0.68</v>
      </c>
      <c r="K21" s="12"/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">
      <c r="A22" s="7"/>
      <c r="B22" s="56"/>
      <c r="C22" s="49"/>
      <c r="D22" s="56"/>
      <c r="E22" s="8" t="s">
        <v>11</v>
      </c>
      <c r="F22" s="12" t="s">
        <v>44</v>
      </c>
      <c r="G22" s="12" t="s">
        <v>45</v>
      </c>
      <c r="H22" s="10">
        <v>450000</v>
      </c>
      <c r="I22" s="14">
        <v>288000</v>
      </c>
      <c r="J22" s="11">
        <f t="shared" si="4"/>
        <v>0.64</v>
      </c>
      <c r="K22" s="12"/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">
      <c r="A23" s="7"/>
      <c r="B23" s="56"/>
      <c r="C23" s="49"/>
      <c r="D23" s="57"/>
      <c r="E23" s="44" t="s">
        <v>18</v>
      </c>
      <c r="F23" s="45"/>
      <c r="G23" s="46"/>
      <c r="H23" s="22">
        <f t="shared" ref="H23:I23" si="7">SUM(H20:H22)</f>
        <v>1950000</v>
      </c>
      <c r="I23" s="22">
        <f t="shared" si="7"/>
        <v>673000</v>
      </c>
      <c r="J23" s="23">
        <f t="shared" si="4"/>
        <v>0.34512820512820513</v>
      </c>
      <c r="K23" s="12"/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">
      <c r="A24" s="7"/>
      <c r="B24" s="56"/>
      <c r="C24" s="49"/>
      <c r="D24" s="58" t="s">
        <v>46</v>
      </c>
      <c r="E24" s="12" t="s">
        <v>19</v>
      </c>
      <c r="F24" s="12" t="s">
        <v>47</v>
      </c>
      <c r="G24" s="12" t="s">
        <v>48</v>
      </c>
      <c r="H24" s="13" t="s">
        <v>33</v>
      </c>
      <c r="I24" s="9">
        <v>0</v>
      </c>
      <c r="J24" s="11" t="str">
        <f t="shared" si="4"/>
        <v>-</v>
      </c>
      <c r="K24" s="12"/>
      <c r="L24" s="2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">
      <c r="A25" s="7"/>
      <c r="B25" s="56"/>
      <c r="C25" s="49"/>
      <c r="D25" s="56"/>
      <c r="E25" s="12" t="s">
        <v>19</v>
      </c>
      <c r="F25" s="12" t="s">
        <v>49</v>
      </c>
      <c r="G25" s="12" t="s">
        <v>50</v>
      </c>
      <c r="H25" s="13" t="s">
        <v>33</v>
      </c>
      <c r="I25" s="9">
        <v>0</v>
      </c>
      <c r="J25" s="11" t="str">
        <f t="shared" si="4"/>
        <v>-</v>
      </c>
      <c r="K25" s="12"/>
      <c r="L25" s="2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">
      <c r="A26" s="7"/>
      <c r="B26" s="56"/>
      <c r="C26" s="49"/>
      <c r="D26" s="56"/>
      <c r="E26" s="12" t="s">
        <v>11</v>
      </c>
      <c r="F26" s="12" t="s">
        <v>51</v>
      </c>
      <c r="G26" s="12" t="s">
        <v>52</v>
      </c>
      <c r="H26" s="13">
        <v>0</v>
      </c>
      <c r="I26" s="9">
        <v>0</v>
      </c>
      <c r="J26" s="11" t="str">
        <f t="shared" si="4"/>
        <v>-</v>
      </c>
      <c r="K26" s="12"/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">
      <c r="A27" s="7"/>
      <c r="B27" s="56"/>
      <c r="C27" s="49"/>
      <c r="D27" s="56"/>
      <c r="E27" s="12" t="s">
        <v>11</v>
      </c>
      <c r="F27" s="12" t="s">
        <v>53</v>
      </c>
      <c r="G27" s="12" t="s">
        <v>54</v>
      </c>
      <c r="H27" s="10">
        <v>350000</v>
      </c>
      <c r="I27" s="14">
        <v>229600</v>
      </c>
      <c r="J27" s="11">
        <f t="shared" si="4"/>
        <v>0.65600000000000003</v>
      </c>
      <c r="K27" s="24"/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">
      <c r="A28" s="7"/>
      <c r="B28" s="56"/>
      <c r="C28" s="49"/>
      <c r="D28" s="56"/>
      <c r="E28" s="12" t="s">
        <v>11</v>
      </c>
      <c r="F28" s="12" t="s">
        <v>55</v>
      </c>
      <c r="G28" s="12" t="s">
        <v>56</v>
      </c>
      <c r="H28" s="13" t="s">
        <v>33</v>
      </c>
      <c r="I28" s="9">
        <v>0</v>
      </c>
      <c r="J28" s="11" t="str">
        <f t="shared" si="4"/>
        <v>-</v>
      </c>
      <c r="K28" s="12"/>
      <c r="L28" s="2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">
      <c r="A29" s="7"/>
      <c r="B29" s="56"/>
      <c r="C29" s="49"/>
      <c r="D29" s="56"/>
      <c r="E29" s="12" t="s">
        <v>19</v>
      </c>
      <c r="F29" s="12" t="s">
        <v>57</v>
      </c>
      <c r="G29" s="12" t="s">
        <v>58</v>
      </c>
      <c r="H29" s="10">
        <v>100000</v>
      </c>
      <c r="I29" s="9">
        <v>0</v>
      </c>
      <c r="J29" s="11">
        <f t="shared" si="4"/>
        <v>0</v>
      </c>
      <c r="K29" s="12"/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">
      <c r="A30" s="7"/>
      <c r="B30" s="56"/>
      <c r="C30" s="49"/>
      <c r="D30" s="56"/>
      <c r="E30" s="12" t="s">
        <v>11</v>
      </c>
      <c r="F30" s="12" t="s">
        <v>57</v>
      </c>
      <c r="G30" s="12" t="s">
        <v>59</v>
      </c>
      <c r="H30" s="10">
        <v>35000</v>
      </c>
      <c r="I30" s="9">
        <v>0</v>
      </c>
      <c r="J30" s="11">
        <f t="shared" si="4"/>
        <v>0</v>
      </c>
      <c r="K30" s="12"/>
      <c r="L30" s="2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">
      <c r="A31" s="7"/>
      <c r="B31" s="56"/>
      <c r="C31" s="49"/>
      <c r="D31" s="57"/>
      <c r="E31" s="44" t="s">
        <v>18</v>
      </c>
      <c r="F31" s="45"/>
      <c r="G31" s="46"/>
      <c r="H31" s="22">
        <f t="shared" ref="H31:I31" si="8">SUM(H24:H30)</f>
        <v>485000</v>
      </c>
      <c r="I31" s="22">
        <f t="shared" si="8"/>
        <v>229600</v>
      </c>
      <c r="J31" s="23">
        <f t="shared" si="4"/>
        <v>0.47340206185567008</v>
      </c>
      <c r="K31" s="12"/>
      <c r="L31" s="2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">
      <c r="A32" s="7"/>
      <c r="B32" s="56"/>
      <c r="C32" s="49"/>
      <c r="D32" s="58" t="s">
        <v>60</v>
      </c>
      <c r="E32" s="12" t="s">
        <v>19</v>
      </c>
      <c r="F32" s="12" t="s">
        <v>60</v>
      </c>
      <c r="G32" s="12" t="s">
        <v>61</v>
      </c>
      <c r="H32" s="10">
        <v>1000000</v>
      </c>
      <c r="I32" s="9">
        <v>0</v>
      </c>
      <c r="J32" s="11">
        <f t="shared" si="4"/>
        <v>0</v>
      </c>
      <c r="K32" s="12"/>
      <c r="L32" s="2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">
      <c r="A33" s="7"/>
      <c r="B33" s="56"/>
      <c r="C33" s="49"/>
      <c r="D33" s="57"/>
      <c r="E33" s="44" t="s">
        <v>18</v>
      </c>
      <c r="F33" s="45"/>
      <c r="G33" s="46"/>
      <c r="H33" s="22">
        <f t="shared" ref="H33:I33" si="9">SUM(H32)</f>
        <v>1000000</v>
      </c>
      <c r="I33" s="22">
        <f t="shared" si="9"/>
        <v>0</v>
      </c>
      <c r="J33" s="23">
        <f t="shared" si="4"/>
        <v>0</v>
      </c>
      <c r="K33" s="12"/>
      <c r="L33" s="2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">
      <c r="A34" s="7"/>
      <c r="B34" s="56"/>
      <c r="C34" s="49"/>
      <c r="D34" s="58" t="s">
        <v>62</v>
      </c>
      <c r="E34" s="8" t="s">
        <v>11</v>
      </c>
      <c r="F34" s="8" t="s">
        <v>14</v>
      </c>
      <c r="G34" s="8" t="s">
        <v>63</v>
      </c>
      <c r="H34" s="13">
        <v>0</v>
      </c>
      <c r="I34" s="9">
        <v>0</v>
      </c>
      <c r="J34" s="11" t="str">
        <f t="shared" si="4"/>
        <v>-</v>
      </c>
      <c r="K34" s="12"/>
      <c r="L34" s="2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">
      <c r="A35" s="7"/>
      <c r="B35" s="56"/>
      <c r="C35" s="49"/>
      <c r="D35" s="56"/>
      <c r="E35" s="25" t="s">
        <v>11</v>
      </c>
      <c r="F35" s="25" t="s">
        <v>64</v>
      </c>
      <c r="G35" s="25" t="s">
        <v>65</v>
      </c>
      <c r="H35" s="10">
        <v>0</v>
      </c>
      <c r="I35" s="14">
        <v>367596</v>
      </c>
      <c r="J35" s="11"/>
      <c r="K35" s="12"/>
      <c r="L35" s="2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">
      <c r="A36" s="7"/>
      <c r="B36" s="56"/>
      <c r="C36" s="49"/>
      <c r="D36" s="57"/>
      <c r="E36" s="44" t="s">
        <v>18</v>
      </c>
      <c r="F36" s="45"/>
      <c r="G36" s="46"/>
      <c r="H36" s="22">
        <f t="shared" ref="H36:I36" si="10">SUM(H34)</f>
        <v>0</v>
      </c>
      <c r="I36" s="22">
        <f t="shared" si="10"/>
        <v>0</v>
      </c>
      <c r="J36" s="23" t="str">
        <f t="shared" ref="J36:J38" si="11">IFERROR(I36/H36,"-")</f>
        <v>-</v>
      </c>
      <c r="K36" s="12"/>
      <c r="L36" s="2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">
      <c r="A37" s="7"/>
      <c r="B37" s="56"/>
      <c r="C37" s="46"/>
      <c r="D37" s="60" t="s">
        <v>66</v>
      </c>
      <c r="E37" s="45"/>
      <c r="F37" s="45"/>
      <c r="G37" s="46"/>
      <c r="H37" s="26">
        <f t="shared" ref="H37:I37" si="12">SUM(H16,H19,H23,H31,H33,H36)</f>
        <v>3485000</v>
      </c>
      <c r="I37" s="26">
        <f t="shared" si="12"/>
        <v>902600</v>
      </c>
      <c r="J37" s="27">
        <f t="shared" si="11"/>
        <v>0.25899569583931131</v>
      </c>
      <c r="K37" s="1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">
      <c r="A38" s="28"/>
      <c r="B38" s="57"/>
      <c r="C38" s="61" t="s">
        <v>22</v>
      </c>
      <c r="D38" s="52"/>
      <c r="E38" s="52"/>
      <c r="F38" s="52"/>
      <c r="G38" s="53"/>
      <c r="H38" s="29">
        <f t="shared" ref="H38:I38" si="13">H37</f>
        <v>3485000</v>
      </c>
      <c r="I38" s="29">
        <f t="shared" si="13"/>
        <v>902600</v>
      </c>
      <c r="J38" s="18">
        <f t="shared" si="11"/>
        <v>0.25899569583931131</v>
      </c>
      <c r="K38" s="30" t="s">
        <v>67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5.75" customHeight="1" x14ac:dyDescent="0.2">
      <c r="A39" s="31"/>
      <c r="B39" s="32"/>
      <c r="C39" s="2"/>
      <c r="D39" s="2"/>
      <c r="E39" s="2"/>
      <c r="F39" s="2"/>
      <c r="G39" s="2"/>
      <c r="H39" s="33"/>
      <c r="I39" s="33"/>
      <c r="J39" s="34"/>
      <c r="K39" s="2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5.75" customHeight="1" x14ac:dyDescent="0.2">
      <c r="A40" s="2"/>
      <c r="B40" s="2"/>
      <c r="C40" s="2"/>
      <c r="D40" s="2"/>
      <c r="E40" s="2"/>
      <c r="F40" s="2"/>
      <c r="G40" s="35" t="s">
        <v>22</v>
      </c>
      <c r="H40" s="36" t="s">
        <v>6</v>
      </c>
      <c r="I40" s="36" t="s">
        <v>7</v>
      </c>
      <c r="J40" s="37" t="s">
        <v>8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2"/>
      <c r="B41" s="2"/>
      <c r="C41" s="2"/>
      <c r="D41" s="2"/>
      <c r="E41" s="2"/>
      <c r="F41" s="2"/>
      <c r="G41" s="38" t="s">
        <v>68</v>
      </c>
      <c r="H41" s="39">
        <f t="shared" ref="H41:I41" si="14">H10</f>
        <v>3485000</v>
      </c>
      <c r="I41" s="39">
        <f t="shared" si="14"/>
        <v>3485196</v>
      </c>
      <c r="J41" s="40">
        <f t="shared" ref="J41:J42" si="15">I41/H41</f>
        <v>1.0000562410329985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2"/>
      <c r="B42" s="2"/>
      <c r="C42" s="2"/>
      <c r="D42" s="2"/>
      <c r="E42" s="2"/>
      <c r="F42" s="2"/>
      <c r="G42" s="38" t="s">
        <v>23</v>
      </c>
      <c r="H42" s="39">
        <f t="shared" ref="H42:I42" si="16">H38</f>
        <v>3485000</v>
      </c>
      <c r="I42" s="39">
        <f t="shared" si="16"/>
        <v>902600</v>
      </c>
      <c r="J42" s="40">
        <f t="shared" si="15"/>
        <v>0.25899569583931131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2"/>
      <c r="C43" s="2"/>
      <c r="D43" s="2"/>
      <c r="E43" s="2"/>
      <c r="F43" s="2"/>
      <c r="G43" s="62" t="s">
        <v>69</v>
      </c>
      <c r="H43" s="53"/>
      <c r="I43" s="41">
        <f>I41-I42</f>
        <v>2582596</v>
      </c>
      <c r="J43" s="4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2"/>
      <c r="C45" s="2"/>
      <c r="D45" s="2"/>
      <c r="E45" s="2"/>
      <c r="F45" s="2"/>
      <c r="G45" s="35" t="s">
        <v>11</v>
      </c>
      <c r="H45" s="36" t="s">
        <v>6</v>
      </c>
      <c r="I45" s="36" t="s">
        <v>7</v>
      </c>
      <c r="J45" s="37" t="s">
        <v>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G46" s="38" t="s">
        <v>68</v>
      </c>
      <c r="H46" s="39">
        <f t="shared" ref="H46:I46" si="17">H7</f>
        <v>885000</v>
      </c>
      <c r="I46" s="39">
        <f t="shared" si="17"/>
        <v>885196</v>
      </c>
      <c r="J46" s="40">
        <f t="shared" ref="J46:J47" si="18">I46/H46</f>
        <v>1.0002214689265536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G47" s="38" t="s">
        <v>23</v>
      </c>
      <c r="H47" s="43">
        <f>H18+H22+H27+H30+H35</f>
        <v>885000</v>
      </c>
      <c r="I47" s="39">
        <f>I22+I27+I35</f>
        <v>885196</v>
      </c>
      <c r="J47" s="40">
        <f t="shared" si="18"/>
        <v>1.0002214689265536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62" t="s">
        <v>69</v>
      </c>
      <c r="H48" s="53"/>
      <c r="I48" s="41">
        <f>I46-I47</f>
        <v>0</v>
      </c>
      <c r="J48" s="4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2"/>
      <c r="H49" s="33"/>
      <c r="I49" s="33"/>
      <c r="J49" s="3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35" t="s">
        <v>19</v>
      </c>
      <c r="H50" s="36" t="s">
        <v>6</v>
      </c>
      <c r="I50" s="36" t="s">
        <v>7</v>
      </c>
      <c r="J50" s="37" t="s">
        <v>8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38" t="s">
        <v>68</v>
      </c>
      <c r="H51" s="39">
        <f t="shared" ref="H51:I51" si="19">H9</f>
        <v>2600000</v>
      </c>
      <c r="I51" s="39">
        <f t="shared" si="19"/>
        <v>2600000</v>
      </c>
      <c r="J51" s="40">
        <f t="shared" ref="J51:J52" si="20">I51/H51</f>
        <v>1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38" t="s">
        <v>23</v>
      </c>
      <c r="H52" s="43">
        <f>H20+H21+H29</f>
        <v>1600000</v>
      </c>
      <c r="I52" s="39">
        <f>I20+I21</f>
        <v>385000</v>
      </c>
      <c r="J52" s="40">
        <f t="shared" si="20"/>
        <v>0.24062500000000001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G53" s="62" t="s">
        <v>69</v>
      </c>
      <c r="H53" s="53"/>
      <c r="I53" s="41">
        <f>I51-I52</f>
        <v>2215000</v>
      </c>
      <c r="J53" s="4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2"/>
      <c r="H58" s="33"/>
      <c r="I58" s="33"/>
      <c r="J58" s="3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2"/>
      <c r="H59" s="33"/>
      <c r="I59" s="33"/>
      <c r="J59" s="3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2"/>
      <c r="H60" s="33"/>
      <c r="I60" s="33"/>
      <c r="J60" s="3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2"/>
      <c r="H61" s="33"/>
      <c r="I61" s="33"/>
      <c r="J61" s="3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2"/>
      <c r="H62" s="33"/>
      <c r="I62" s="33"/>
      <c r="J62" s="3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2"/>
      <c r="H63" s="33"/>
      <c r="I63" s="33"/>
      <c r="J63" s="3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2"/>
      <c r="H64" s="33"/>
      <c r="I64" s="33"/>
      <c r="J64" s="3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2"/>
      <c r="H65" s="33"/>
      <c r="I65" s="33"/>
      <c r="J65" s="3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2"/>
      <c r="H66" s="33"/>
      <c r="I66" s="33"/>
      <c r="J66" s="3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2"/>
      <c r="H67" s="33"/>
      <c r="I67" s="33"/>
      <c r="J67" s="3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33"/>
      <c r="I68" s="33"/>
      <c r="J68" s="3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33"/>
      <c r="I69" s="33"/>
      <c r="J69" s="3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33"/>
      <c r="I70" s="33"/>
      <c r="J70" s="3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33"/>
      <c r="I71" s="33"/>
      <c r="J71" s="3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33"/>
      <c r="I72" s="33"/>
      <c r="J72" s="3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33"/>
      <c r="I73" s="33"/>
      <c r="J73" s="3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33"/>
      <c r="I74" s="33"/>
      <c r="J74" s="3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33"/>
      <c r="I75" s="33"/>
      <c r="J75" s="3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33"/>
      <c r="I76" s="33"/>
      <c r="J76" s="3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33"/>
      <c r="I77" s="33"/>
      <c r="J77" s="3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33"/>
      <c r="I78" s="33"/>
      <c r="J78" s="3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33"/>
      <c r="I79" s="33"/>
      <c r="J79" s="3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33"/>
      <c r="I80" s="33"/>
      <c r="J80" s="3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33"/>
      <c r="I81" s="33"/>
      <c r="J81" s="3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33"/>
      <c r="I82" s="33"/>
      <c r="J82" s="3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33"/>
      <c r="I83" s="33"/>
      <c r="J83" s="3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33"/>
      <c r="I84" s="33"/>
      <c r="J84" s="3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33"/>
      <c r="I85" s="33"/>
      <c r="J85" s="3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33"/>
      <c r="I86" s="33"/>
      <c r="J86" s="3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33"/>
      <c r="I87" s="33"/>
      <c r="J87" s="3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33"/>
      <c r="I88" s="33"/>
      <c r="J88" s="3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33"/>
      <c r="I89" s="33"/>
      <c r="J89" s="3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33"/>
      <c r="I90" s="33"/>
      <c r="J90" s="3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33"/>
      <c r="I91" s="33"/>
      <c r="J91" s="3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33"/>
      <c r="I92" s="33"/>
      <c r="J92" s="3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33"/>
      <c r="I93" s="33"/>
      <c r="J93" s="3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33"/>
      <c r="I94" s="33"/>
      <c r="J94" s="3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33"/>
      <c r="I95" s="33"/>
      <c r="J95" s="3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33"/>
      <c r="I96" s="33"/>
      <c r="J96" s="3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33"/>
      <c r="I97" s="33"/>
      <c r="J97" s="3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33"/>
      <c r="I98" s="33"/>
      <c r="J98" s="3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33"/>
      <c r="I99" s="33"/>
      <c r="J99" s="3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33"/>
      <c r="I100" s="33"/>
      <c r="J100" s="3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33"/>
      <c r="I101" s="33"/>
      <c r="J101" s="3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33"/>
      <c r="I102" s="33"/>
      <c r="J102" s="3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33"/>
      <c r="I103" s="33"/>
      <c r="J103" s="3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33"/>
      <c r="I104" s="33"/>
      <c r="J104" s="3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33"/>
      <c r="I105" s="33"/>
      <c r="J105" s="3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33"/>
      <c r="I106" s="33"/>
      <c r="J106" s="3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33"/>
      <c r="I107" s="33"/>
      <c r="J107" s="3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33"/>
      <c r="I108" s="33"/>
      <c r="J108" s="3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33"/>
      <c r="I109" s="33"/>
      <c r="J109" s="3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33"/>
      <c r="I110" s="33"/>
      <c r="J110" s="3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33"/>
      <c r="I111" s="33"/>
      <c r="J111" s="3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33"/>
      <c r="I112" s="33"/>
      <c r="J112" s="3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33"/>
      <c r="I113" s="33"/>
      <c r="J113" s="3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33"/>
      <c r="I114" s="33"/>
      <c r="J114" s="3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33"/>
      <c r="I115" s="33"/>
      <c r="J115" s="3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33"/>
      <c r="I116" s="33"/>
      <c r="J116" s="3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33"/>
      <c r="I117" s="33"/>
      <c r="J117" s="3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33"/>
      <c r="I118" s="33"/>
      <c r="J118" s="3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33"/>
      <c r="I119" s="33"/>
      <c r="J119" s="3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33"/>
      <c r="I120" s="33"/>
      <c r="J120" s="3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33"/>
      <c r="I121" s="33"/>
      <c r="J121" s="3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33"/>
      <c r="I122" s="33"/>
      <c r="J122" s="3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33"/>
      <c r="I123" s="33"/>
      <c r="J123" s="3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33"/>
      <c r="I124" s="33"/>
      <c r="J124" s="3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33"/>
      <c r="I125" s="33"/>
      <c r="J125" s="3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33"/>
      <c r="I126" s="33"/>
      <c r="J126" s="3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33"/>
      <c r="I127" s="33"/>
      <c r="J127" s="3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33"/>
      <c r="I128" s="33"/>
      <c r="J128" s="3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33"/>
      <c r="I129" s="33"/>
      <c r="J129" s="3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33"/>
      <c r="I130" s="33"/>
      <c r="J130" s="3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33"/>
      <c r="I131" s="33"/>
      <c r="J131" s="3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33"/>
      <c r="I132" s="33"/>
      <c r="J132" s="3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33"/>
      <c r="I133" s="33"/>
      <c r="J133" s="3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33"/>
      <c r="I134" s="33"/>
      <c r="J134" s="3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33"/>
      <c r="I135" s="33"/>
      <c r="J135" s="3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33"/>
      <c r="I136" s="33"/>
      <c r="J136" s="3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33"/>
      <c r="I137" s="33"/>
      <c r="J137" s="3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33"/>
      <c r="I138" s="33"/>
      <c r="J138" s="3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33"/>
      <c r="I139" s="33"/>
      <c r="J139" s="3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33"/>
      <c r="I140" s="33"/>
      <c r="J140" s="3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33"/>
      <c r="I141" s="33"/>
      <c r="J141" s="3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33"/>
      <c r="I142" s="33"/>
      <c r="J142" s="3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33"/>
      <c r="I143" s="33"/>
      <c r="J143" s="3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33"/>
      <c r="I144" s="33"/>
      <c r="J144" s="3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33"/>
      <c r="I145" s="33"/>
      <c r="J145" s="3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33"/>
      <c r="I146" s="33"/>
      <c r="J146" s="3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33"/>
      <c r="I147" s="33"/>
      <c r="J147" s="3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33"/>
      <c r="I148" s="33"/>
      <c r="J148" s="3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33"/>
      <c r="I149" s="33"/>
      <c r="J149" s="3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33"/>
      <c r="I150" s="33"/>
      <c r="J150" s="3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33"/>
      <c r="I151" s="33"/>
      <c r="J151" s="3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33"/>
      <c r="I152" s="33"/>
      <c r="J152" s="3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33"/>
      <c r="I153" s="33"/>
      <c r="J153" s="3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33"/>
      <c r="I154" s="33"/>
      <c r="J154" s="3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33"/>
      <c r="I155" s="33"/>
      <c r="J155" s="3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33"/>
      <c r="I156" s="33"/>
      <c r="J156" s="3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33"/>
      <c r="I157" s="33"/>
      <c r="J157" s="3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33"/>
      <c r="I158" s="33"/>
      <c r="J158" s="3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33"/>
      <c r="I159" s="33"/>
      <c r="J159" s="3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33"/>
      <c r="I160" s="33"/>
      <c r="J160" s="3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33"/>
      <c r="I161" s="33"/>
      <c r="J161" s="3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33"/>
      <c r="I162" s="33"/>
      <c r="J162" s="3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33"/>
      <c r="I163" s="33"/>
      <c r="J163" s="3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33"/>
      <c r="I164" s="33"/>
      <c r="J164" s="3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33"/>
      <c r="I165" s="33"/>
      <c r="J165" s="3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33"/>
      <c r="I166" s="33"/>
      <c r="J166" s="3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33"/>
      <c r="I167" s="33"/>
      <c r="J167" s="34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33"/>
      <c r="I168" s="33"/>
      <c r="J168" s="3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33"/>
      <c r="I169" s="33"/>
      <c r="J169" s="3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33"/>
      <c r="I170" s="33"/>
      <c r="J170" s="3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33"/>
      <c r="I171" s="33"/>
      <c r="J171" s="3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33"/>
      <c r="I172" s="33"/>
      <c r="J172" s="3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33"/>
      <c r="I173" s="33"/>
      <c r="J173" s="34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33"/>
      <c r="I174" s="33"/>
      <c r="J174" s="34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33"/>
      <c r="I175" s="33"/>
      <c r="J175" s="34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33"/>
      <c r="I176" s="33"/>
      <c r="J176" s="34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33"/>
      <c r="I177" s="33"/>
      <c r="J177" s="3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33"/>
      <c r="I178" s="33"/>
      <c r="J178" s="34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33"/>
      <c r="I179" s="33"/>
      <c r="J179" s="3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33"/>
      <c r="I180" s="33"/>
      <c r="J180" s="34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33"/>
      <c r="I181" s="33"/>
      <c r="J181" s="34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33"/>
      <c r="I182" s="33"/>
      <c r="J182" s="34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33"/>
      <c r="I183" s="33"/>
      <c r="J183" s="3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33"/>
      <c r="I184" s="33"/>
      <c r="J184" s="3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33"/>
      <c r="I185" s="33"/>
      <c r="J185" s="3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33"/>
      <c r="I186" s="33"/>
      <c r="J186" s="34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33"/>
      <c r="I187" s="33"/>
      <c r="J187" s="34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33"/>
      <c r="I188" s="33"/>
      <c r="J188" s="34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33"/>
      <c r="I189" s="33"/>
      <c r="J189" s="34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33"/>
      <c r="I190" s="33"/>
      <c r="J190" s="34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33"/>
      <c r="I191" s="33"/>
      <c r="J191" s="34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33"/>
      <c r="I192" s="33"/>
      <c r="J192" s="34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33"/>
      <c r="I193" s="33"/>
      <c r="J193" s="34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33"/>
      <c r="I194" s="33"/>
      <c r="J194" s="3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33"/>
      <c r="I195" s="33"/>
      <c r="J195" s="3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33"/>
      <c r="I196" s="33"/>
      <c r="J196" s="34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33"/>
      <c r="I197" s="33"/>
      <c r="J197" s="34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33"/>
      <c r="I198" s="33"/>
      <c r="J198" s="34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33"/>
      <c r="I199" s="33"/>
      <c r="J199" s="3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33"/>
      <c r="I200" s="33"/>
      <c r="J200" s="34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33"/>
      <c r="I201" s="33"/>
      <c r="J201" s="3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33"/>
      <c r="I202" s="33"/>
      <c r="J202" s="3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33"/>
      <c r="I203" s="33"/>
      <c r="J203" s="34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33"/>
      <c r="I204" s="33"/>
      <c r="J204" s="3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33"/>
      <c r="I205" s="33"/>
      <c r="J205" s="3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33"/>
      <c r="I206" s="33"/>
      <c r="J206" s="3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33"/>
      <c r="I207" s="33"/>
      <c r="J207" s="34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33"/>
      <c r="I208" s="33"/>
      <c r="J208" s="3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33"/>
      <c r="I209" s="33"/>
      <c r="J209" s="3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33"/>
      <c r="I210" s="33"/>
      <c r="J210" s="3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33"/>
      <c r="I211" s="33"/>
      <c r="J211" s="3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33"/>
      <c r="I212" s="33"/>
      <c r="J212" s="34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33"/>
      <c r="I213" s="33"/>
      <c r="J213" s="34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33"/>
      <c r="I214" s="33"/>
      <c r="J214" s="34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33"/>
      <c r="I215" s="33"/>
      <c r="J215" s="34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33"/>
      <c r="I216" s="33"/>
      <c r="J216" s="3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33"/>
      <c r="I217" s="33"/>
      <c r="J217" s="34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33"/>
      <c r="I218" s="33"/>
      <c r="J218" s="34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33"/>
      <c r="I219" s="33"/>
      <c r="J219" s="34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33"/>
      <c r="I220" s="33"/>
      <c r="J220" s="34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33"/>
      <c r="I221" s="33"/>
      <c r="J221" s="34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33"/>
      <c r="I222" s="33"/>
      <c r="J222" s="34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33"/>
      <c r="I223" s="33"/>
      <c r="J223" s="34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33"/>
      <c r="I224" s="33"/>
      <c r="J224" s="34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33"/>
      <c r="I225" s="33"/>
      <c r="J225" s="34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33"/>
      <c r="I226" s="33"/>
      <c r="J226" s="34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33"/>
      <c r="I227" s="33"/>
      <c r="J227" s="34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33"/>
      <c r="I228" s="33"/>
      <c r="J228" s="34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33"/>
      <c r="I229" s="33"/>
      <c r="J229" s="34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33"/>
      <c r="I230" s="33"/>
      <c r="J230" s="34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33"/>
      <c r="I231" s="33"/>
      <c r="J231" s="34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33"/>
      <c r="I232" s="33"/>
      <c r="J232" s="34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33"/>
      <c r="I233" s="33"/>
      <c r="J233" s="34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33"/>
      <c r="I234" s="33"/>
      <c r="J234" s="34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2"/>
      <c r="H235" s="33"/>
      <c r="I235" s="33"/>
      <c r="J235" s="3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2"/>
      <c r="H236" s="33"/>
      <c r="I236" s="33"/>
      <c r="J236" s="34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2"/>
      <c r="C237" s="2"/>
      <c r="D237" s="2"/>
      <c r="E237" s="2"/>
      <c r="F237" s="2"/>
      <c r="G237" s="2"/>
      <c r="H237" s="33"/>
      <c r="I237" s="33"/>
      <c r="J237" s="34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>
      <c r="A238" s="2"/>
      <c r="B238" s="2"/>
      <c r="C238" s="2"/>
      <c r="D238" s="2"/>
      <c r="E238" s="2"/>
      <c r="F238" s="2"/>
      <c r="G238" s="2"/>
      <c r="H238" s="33"/>
      <c r="I238" s="33"/>
      <c r="J238" s="34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">
      <c r="A239" s="2"/>
      <c r="B239" s="2"/>
      <c r="C239" s="2"/>
      <c r="D239" s="2"/>
      <c r="E239" s="2"/>
      <c r="F239" s="2"/>
      <c r="G239" s="2"/>
      <c r="H239" s="33"/>
      <c r="I239" s="33"/>
      <c r="J239" s="34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">
      <c r="A240" s="2"/>
      <c r="B240" s="2"/>
      <c r="C240" s="2"/>
      <c r="D240" s="2"/>
      <c r="E240" s="2"/>
      <c r="F240" s="2"/>
      <c r="G240" s="2"/>
      <c r="H240" s="33"/>
      <c r="I240" s="33"/>
      <c r="J240" s="34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">
      <c r="A241" s="2"/>
      <c r="B241" s="2"/>
      <c r="C241" s="2"/>
      <c r="D241" s="2"/>
      <c r="E241" s="2"/>
      <c r="F241" s="2"/>
      <c r="G241" s="2"/>
      <c r="H241" s="33"/>
      <c r="I241" s="33"/>
      <c r="J241" s="34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">
      <c r="A242" s="2"/>
      <c r="B242" s="2"/>
      <c r="C242" s="2"/>
      <c r="D242" s="2"/>
      <c r="E242" s="2"/>
      <c r="F242" s="2"/>
      <c r="G242" s="2"/>
      <c r="H242" s="33"/>
      <c r="I242" s="33"/>
      <c r="J242" s="34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">
      <c r="A243" s="2"/>
      <c r="B243" s="2"/>
      <c r="C243" s="2"/>
      <c r="D243" s="2"/>
      <c r="E243" s="2"/>
      <c r="F243" s="2"/>
      <c r="G243" s="2"/>
      <c r="H243" s="33"/>
      <c r="I243" s="33"/>
      <c r="J243" s="34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"/>
    <row r="245" spans="1:29" ht="15.75" customHeight="1" x14ac:dyDescent="0.2"/>
    <row r="246" spans="1:29" ht="15.75" customHeight="1" x14ac:dyDescent="0.2"/>
    <row r="247" spans="1:29" ht="15.75" customHeight="1" x14ac:dyDescent="0.2"/>
    <row r="248" spans="1:29" ht="15.75" customHeight="1" x14ac:dyDescent="0.2"/>
    <row r="249" spans="1:29" ht="15.75" customHeight="1" x14ac:dyDescent="0.2"/>
    <row r="250" spans="1:29" ht="15.75" customHeight="1" x14ac:dyDescent="0.2"/>
    <row r="251" spans="1:29" ht="15.75" customHeight="1" x14ac:dyDescent="0.2"/>
    <row r="252" spans="1:29" ht="15.75" customHeight="1" x14ac:dyDescent="0.2"/>
    <row r="253" spans="1:29" ht="15.75" customHeight="1" x14ac:dyDescent="0.2"/>
    <row r="254" spans="1:29" ht="15.75" customHeight="1" x14ac:dyDescent="0.2"/>
    <row r="255" spans="1:29" ht="15.75" customHeight="1" x14ac:dyDescent="0.2"/>
    <row r="256" spans="1:29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</sheetData>
  <mergeCells count="27">
    <mergeCell ref="G53:H53"/>
    <mergeCell ref="D37:G37"/>
    <mergeCell ref="C38:G38"/>
    <mergeCell ref="G43:H43"/>
    <mergeCell ref="D34:D36"/>
    <mergeCell ref="G48:H48"/>
    <mergeCell ref="E36:G36"/>
    <mergeCell ref="D2:K2"/>
    <mergeCell ref="E4:E7"/>
    <mergeCell ref="F7:G7"/>
    <mergeCell ref="E8:E9"/>
    <mergeCell ref="F9:G9"/>
    <mergeCell ref="E10:G10"/>
    <mergeCell ref="B12:K12"/>
    <mergeCell ref="D4:D10"/>
    <mergeCell ref="D14:D16"/>
    <mergeCell ref="D17:D19"/>
    <mergeCell ref="D20:D23"/>
    <mergeCell ref="D24:D31"/>
    <mergeCell ref="B14:B38"/>
    <mergeCell ref="C14:C37"/>
    <mergeCell ref="D32:D33"/>
    <mergeCell ref="E16:G16"/>
    <mergeCell ref="E19:G19"/>
    <mergeCell ref="E23:G23"/>
    <mergeCell ref="E31:G31"/>
    <mergeCell ref="E33:G3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2022-04-24T04:11:57Z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9ef0eb06-32ad-416d-9772-c907eea10e89</vt:lpwstr>
  </property>
</Properties>
</file>