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Dell\OneDrive - kaist.ac.kr\LIFE\KAIST\Community\VOK\2023\01226 전체학생대표자회의\"/>
    </mc:Choice>
  </mc:AlternateContent>
  <xr:revisionPtr revIDLastSave="0" documentId="8_{74BAFA34-693D-4169-9F51-B50A6C62B53A}" xr6:coauthVersionLast="36" xr6:coauthVersionMax="36" xr10:uidLastSave="{00000000-0000-0000-0000-000000000000}"/>
  <bookViews>
    <workbookView xWindow="0" yWindow="0" windowWidth="12528" windowHeight="5892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H32" i="1" l="1"/>
  <c r="I32" i="1" s="1"/>
  <c r="G32" i="1"/>
  <c r="G33" i="1" s="1"/>
  <c r="H31" i="1"/>
  <c r="H33" i="1" s="1"/>
  <c r="I33" i="1" s="1"/>
  <c r="G31" i="1"/>
  <c r="I18" i="1"/>
  <c r="J18" i="1" s="1"/>
  <c r="H18" i="1"/>
  <c r="H19" i="1" s="1"/>
  <c r="G26" i="1" s="1"/>
  <c r="J17" i="1"/>
  <c r="J16" i="1"/>
  <c r="J15" i="1"/>
  <c r="J14" i="1"/>
  <c r="J13" i="1"/>
  <c r="I12" i="1"/>
  <c r="H12" i="1"/>
  <c r="J12" i="1" s="1"/>
  <c r="J11" i="1"/>
  <c r="I7" i="1"/>
  <c r="H25" i="1" s="1"/>
  <c r="H7" i="1"/>
  <c r="G25" i="1" s="1"/>
  <c r="I6" i="1"/>
  <c r="J6" i="1" s="1"/>
  <c r="H6" i="1"/>
  <c r="J5" i="1"/>
  <c r="I25" i="1" l="1"/>
  <c r="G27" i="1"/>
  <c r="I19" i="1"/>
  <c r="I31" i="1"/>
  <c r="J7" i="1"/>
  <c r="H26" i="1" l="1"/>
  <c r="J19" i="1"/>
  <c r="I26" i="1" l="1"/>
  <c r="H27" i="1"/>
  <c r="I27" i="1" s="1"/>
</calcChain>
</file>

<file path=xl/sharedStrings.xml><?xml version="1.0" encoding="utf-8"?>
<sst xmlns="http://schemas.openxmlformats.org/spreadsheetml/2006/main" count="95" uniqueCount="71">
  <si>
    <r>
      <rPr>
        <sz val="22"/>
        <color rgb="FF000000"/>
        <rFont val="Arial"/>
        <family val="2"/>
      </rPr>
      <t>VOK 2023 1분</t>
    </r>
    <r>
      <rPr>
        <sz val="22"/>
        <color rgb="FF000000"/>
        <rFont val="Arial"/>
        <family val="2"/>
      </rPr>
      <t>기 실행 예산(안)</t>
    </r>
  </si>
  <si>
    <t>기안 책임자 : VOK 국장 김선호
기안 작성자 : VOK 총무 권형준</t>
  </si>
  <si>
    <r>
      <rPr>
        <sz val="10"/>
        <color theme="1"/>
        <rFont val="Arial"/>
        <family val="2"/>
      </rPr>
      <t xml:space="preserve">1. </t>
    </r>
    <r>
      <rPr>
        <sz val="10"/>
        <color theme="1"/>
        <rFont val="돋움"/>
        <family val="3"/>
        <charset val="129"/>
      </rPr>
      <t>전체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 xml:space="preserve">예산
</t>
    </r>
    <r>
      <rPr>
        <sz val="10"/>
        <color theme="1"/>
        <rFont val="Arial"/>
        <family val="2"/>
      </rPr>
      <t xml:space="preserve">- </t>
    </r>
    <r>
      <rPr>
        <sz val="10"/>
        <color theme="1"/>
        <rFont val="돋움"/>
        <family val="3"/>
        <charset val="129"/>
      </rPr>
      <t>카이스트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방송국</t>
    </r>
    <r>
      <rPr>
        <sz val="10"/>
        <color theme="1"/>
        <rFont val="Arial"/>
        <family val="2"/>
      </rPr>
      <t xml:space="preserve"> VOK</t>
    </r>
    <r>
      <rPr>
        <sz val="10"/>
        <color theme="1"/>
        <rFont val="돋움"/>
        <family val="3"/>
        <charset val="129"/>
      </rPr>
      <t>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올해</t>
    </r>
    <r>
      <rPr>
        <sz val="10"/>
        <color theme="1"/>
        <rFont val="Arial"/>
        <family val="2"/>
      </rPr>
      <t>(2022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12</t>
    </r>
    <r>
      <rPr>
        <sz val="10"/>
        <color theme="1"/>
        <rFont val="돋움"/>
        <family val="3"/>
        <charset val="129"/>
      </rPr>
      <t>월</t>
    </r>
    <r>
      <rPr>
        <sz val="10"/>
        <color theme="1"/>
        <rFont val="Arial"/>
        <family val="2"/>
      </rPr>
      <t xml:space="preserve"> 26</t>
    </r>
    <r>
      <rPr>
        <sz val="10"/>
        <color theme="1"/>
        <rFont val="돋움"/>
        <family val="3"/>
        <charset val="129"/>
      </rPr>
      <t>일부터</t>
    </r>
    <r>
      <rPr>
        <sz val="10"/>
        <color theme="1"/>
        <rFont val="Arial"/>
        <family val="2"/>
      </rPr>
      <t xml:space="preserve"> 2022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2</t>
    </r>
    <r>
      <rPr>
        <sz val="10"/>
        <color theme="1"/>
        <rFont val="돋움"/>
        <family val="3"/>
        <charset val="129"/>
      </rPr>
      <t>월</t>
    </r>
    <r>
      <rPr>
        <sz val="10"/>
        <color theme="1"/>
        <rFont val="Arial"/>
        <family val="2"/>
      </rPr>
      <t xml:space="preserve"> 26</t>
    </r>
    <r>
      <rPr>
        <sz val="10"/>
        <color theme="1"/>
        <rFont val="돋움"/>
        <family val="3"/>
        <charset val="129"/>
      </rPr>
      <t>일까지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사용할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예산은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다음과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같습니다</t>
    </r>
    <r>
      <rPr>
        <sz val="10"/>
        <color theme="1"/>
        <rFont val="Arial"/>
        <family val="2"/>
      </rPr>
      <t>.</t>
    </r>
  </si>
  <si>
    <t>기구명</t>
  </si>
  <si>
    <t>출처</t>
  </si>
  <si>
    <t>항목</t>
  </si>
  <si>
    <t>코드</t>
  </si>
  <si>
    <r>
      <rPr>
        <sz val="10"/>
        <color theme="1"/>
        <rFont val="돋움"/>
        <family val="3"/>
        <charset val="129"/>
      </rPr>
      <t>전년도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결산</t>
    </r>
  </si>
  <si>
    <r>
      <rPr>
        <sz val="10"/>
        <color theme="1"/>
        <rFont val="돋움"/>
        <family val="3"/>
        <charset val="129"/>
      </rPr>
      <t>당해년도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예산안</t>
    </r>
  </si>
  <si>
    <r>
      <rPr>
        <sz val="10"/>
        <color theme="1"/>
        <rFont val="돋움"/>
        <family val="3"/>
        <charset val="129"/>
      </rPr>
      <t>전년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결산대비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비율</t>
    </r>
  </si>
  <si>
    <t>비고</t>
  </si>
  <si>
    <r>
      <rPr>
        <sz val="10"/>
        <color theme="1"/>
        <rFont val="돋움"/>
        <family val="3"/>
        <charset val="129"/>
      </rPr>
      <t>카이스트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방송국</t>
    </r>
    <r>
      <rPr>
        <sz val="10"/>
        <color theme="1"/>
        <rFont val="Arial"/>
        <family val="2"/>
      </rPr>
      <t xml:space="preserve">
VOK</t>
    </r>
  </si>
  <si>
    <t>본회계</t>
  </si>
  <si>
    <r>
      <rPr>
        <sz val="10"/>
        <color theme="1"/>
        <rFont val="돋움"/>
        <family val="3"/>
        <charset val="129"/>
      </rPr>
      <t>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예산</t>
    </r>
  </si>
  <si>
    <t>AA</t>
  </si>
  <si>
    <t>계</t>
  </si>
  <si>
    <t>총계</t>
  </si>
  <si>
    <r>
      <rPr>
        <sz val="10"/>
        <color theme="1"/>
        <rFont val="Arial"/>
        <family val="2"/>
      </rPr>
      <t xml:space="preserve">2. </t>
    </r>
    <r>
      <rPr>
        <sz val="10"/>
        <color theme="1"/>
        <rFont val="돋움"/>
        <family val="3"/>
        <charset val="129"/>
      </rPr>
      <t>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예산</t>
    </r>
  </si>
  <si>
    <t>담당(담당부서 or 담당인)</t>
  </si>
  <si>
    <t>사업명(대분류)</t>
  </si>
  <si>
    <r>
      <rPr>
        <sz val="10"/>
        <color theme="1"/>
        <rFont val="돋움"/>
        <family val="3"/>
        <charset val="129"/>
      </rPr>
      <t>항목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소분류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</si>
  <si>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돋움"/>
        <family val="3"/>
        <charset val="129"/>
      </rPr>
      <t>전년도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결산</t>
    </r>
  </si>
  <si>
    <r>
      <rPr>
        <sz val="10"/>
        <color theme="1"/>
        <rFont val="돋움"/>
        <family val="3"/>
        <charset val="129"/>
      </rPr>
      <t>당해년도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예산안</t>
    </r>
  </si>
  <si>
    <r>
      <rPr>
        <sz val="10"/>
        <color theme="1"/>
        <rFont val="돋움"/>
        <family val="3"/>
        <charset val="129"/>
      </rPr>
      <t>전년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결산대비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비율</t>
    </r>
  </si>
  <si>
    <r>
      <rPr>
        <sz val="10"/>
        <color theme="1"/>
        <rFont val="Arial"/>
        <family val="2"/>
      </rPr>
      <t>카이스트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방송국</t>
    </r>
    <r>
      <rPr>
        <sz val="10"/>
        <color theme="1"/>
        <rFont val="Arial"/>
        <family val="2"/>
      </rPr>
      <t xml:space="preserve"> VOK</t>
    </r>
  </si>
  <si>
    <t>김선호</t>
  </si>
  <si>
    <r>
      <rPr>
        <sz val="10"/>
        <color theme="1"/>
        <rFont val="Arial"/>
        <family val="2"/>
      </rPr>
      <t>장비구매 관련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특별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예산
</t>
    </r>
    <r>
      <rPr>
        <sz val="10"/>
        <color theme="1"/>
        <rFont val="Arial"/>
        <family val="2"/>
      </rPr>
      <t>(12</t>
    </r>
    <r>
      <rPr>
        <sz val="10"/>
        <color theme="1"/>
        <rFont val="Arial"/>
        <family val="2"/>
      </rPr>
      <t>월</t>
    </r>
    <r>
      <rPr>
        <sz val="10"/>
        <color theme="1"/>
        <rFont val="Arial"/>
        <family val="2"/>
      </rPr>
      <t>~2</t>
    </r>
    <r>
      <rPr>
        <sz val="10"/>
        <color theme="1"/>
        <rFont val="Arial"/>
        <family val="2"/>
      </rPr>
      <t>월</t>
    </r>
    <r>
      <rPr>
        <sz val="10"/>
        <color theme="1"/>
        <rFont val="Arial"/>
        <family val="2"/>
      </rPr>
      <t>)</t>
    </r>
  </si>
  <si>
    <t>장비 구매</t>
  </si>
  <si>
    <t>A1</t>
  </si>
  <si>
    <r>
      <rPr>
        <sz val="10"/>
        <color rgb="FF000000"/>
        <rFont val="Arial"/>
        <family val="2"/>
      </rPr>
      <t>신입생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환영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방송제</t>
    </r>
    <r>
      <rPr>
        <sz val="10"/>
        <color rgb="FF000000"/>
        <rFont val="Arial"/>
        <family val="2"/>
      </rPr>
      <t xml:space="preserve"> (2</t>
    </r>
    <r>
      <rPr>
        <sz val="10"/>
        <color rgb="FF000000"/>
        <rFont val="Arial"/>
        <family val="2"/>
      </rPr>
      <t>월)</t>
    </r>
  </si>
  <si>
    <r>
      <rPr>
        <sz val="10"/>
        <color rgb="FF000000"/>
        <rFont val="Arial"/>
        <family val="2"/>
      </rPr>
      <t>행사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진행용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소품</t>
    </r>
    <r>
      <rPr>
        <sz val="10"/>
        <color rgb="FF000000"/>
        <rFont val="Arial"/>
        <family val="2"/>
      </rPr>
      <t xml:space="preserve"> 및 큐카드</t>
    </r>
  </si>
  <si>
    <t>B1</t>
  </si>
  <si>
    <r>
      <rPr>
        <sz val="10"/>
        <color rgb="FF000000"/>
        <rFont val="Arial"/>
        <family val="2"/>
      </rPr>
      <t>우수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새터반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시상</t>
    </r>
    <r>
      <rPr>
        <sz val="10"/>
        <color rgb="FF000000"/>
        <rFont val="Arial"/>
        <family val="2"/>
      </rPr>
      <t xml:space="preserve"> 상품권</t>
    </r>
  </si>
  <si>
    <t>B2</t>
  </si>
  <si>
    <t>신입생 대상 추첨 상품</t>
  </si>
  <si>
    <t>B3</t>
  </si>
  <si>
    <t>올해 행사가 대면으로 바뀌면서 본 행사의 참여도를 높이기 위해 상품을 추가했습니다</t>
  </si>
  <si>
    <t>본 행사 식비</t>
  </si>
  <si>
    <t>B4</t>
  </si>
  <si>
    <t>올해 행사가 대면으로 바뀌면서 본 행사 중간에 국원들을 위해 식비를 추가했습니다</t>
  </si>
  <si>
    <t>아나운서 메이크업비</t>
  </si>
  <si>
    <t>B5</t>
  </si>
  <si>
    <t>합계</t>
  </si>
  <si>
    <r>
      <rPr>
        <b/>
        <sz val="10"/>
        <color theme="1"/>
        <rFont val="돋움"/>
        <family val="3"/>
        <charset val="129"/>
      </rPr>
      <t>전년도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결산</t>
    </r>
  </si>
  <si>
    <r>
      <rPr>
        <b/>
        <sz val="10"/>
        <color theme="1"/>
        <rFont val="돋움"/>
        <family val="3"/>
        <charset val="129"/>
      </rPr>
      <t>당해년도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예산안</t>
    </r>
  </si>
  <si>
    <r>
      <rPr>
        <b/>
        <sz val="10"/>
        <color theme="1"/>
        <rFont val="돋움"/>
        <family val="3"/>
        <charset val="129"/>
      </rPr>
      <t>전년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결산대비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비율</t>
    </r>
  </si>
  <si>
    <t>수입</t>
  </si>
  <si>
    <t>지출</t>
  </si>
  <si>
    <t>잔액</t>
  </si>
  <si>
    <r>
      <rPr>
        <b/>
        <sz val="10"/>
        <color theme="1"/>
        <rFont val="돋움"/>
        <family val="3"/>
        <charset val="129"/>
      </rPr>
      <t>전년도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결산</t>
    </r>
  </si>
  <si>
    <r>
      <rPr>
        <b/>
        <sz val="10"/>
        <color theme="1"/>
        <rFont val="돋움"/>
        <family val="3"/>
        <charset val="129"/>
      </rPr>
      <t>당해년도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예산안</t>
    </r>
  </si>
  <si>
    <r>
      <rPr>
        <b/>
        <sz val="10"/>
        <color theme="1"/>
        <rFont val="돋움"/>
        <family val="3"/>
        <charset val="129"/>
      </rPr>
      <t>전년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결산대비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비율</t>
    </r>
  </si>
  <si>
    <t>* 학생 / 자치 항목에서의 수입은 없어 표를 만들지 않았습니다.</t>
  </si>
  <si>
    <r>
      <rPr>
        <sz val="14"/>
        <color theme="1"/>
        <rFont val="Arial"/>
        <family val="2"/>
      </rPr>
      <t>[</t>
    </r>
    <r>
      <rPr>
        <sz val="14"/>
        <color theme="1"/>
        <rFont val="돋움"/>
        <family val="3"/>
        <charset val="129"/>
      </rPr>
      <t>카이스트</t>
    </r>
    <r>
      <rPr>
        <sz val="14"/>
        <color theme="1"/>
        <rFont val="Arial"/>
        <family val="2"/>
      </rPr>
      <t>_</t>
    </r>
    <r>
      <rPr>
        <sz val="14"/>
        <color theme="1"/>
        <rFont val="돋움"/>
        <family val="3"/>
        <charset val="129"/>
      </rPr>
      <t>방송국</t>
    </r>
    <r>
      <rPr>
        <sz val="14"/>
        <color theme="1"/>
        <rFont val="Arial"/>
        <family val="2"/>
      </rPr>
      <t>_VOK] 17</t>
    </r>
    <r>
      <rPr>
        <sz val="14"/>
        <color theme="1"/>
        <rFont val="돋움"/>
        <family val="3"/>
        <charset val="129"/>
      </rPr>
      <t>회계감사자료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통장거래내역</t>
    </r>
  </si>
  <si>
    <t>사업일</t>
  </si>
  <si>
    <t>담당자</t>
  </si>
  <si>
    <t>집행내용</t>
  </si>
  <si>
    <t>거래형태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</si>
  <si>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</si>
  <si>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</si>
  <si>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</si>
  <si>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</si>
  <si>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</si>
  <si>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</si>
  <si>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</si>
  <si>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</si>
  <si>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수입금액</t>
  </si>
  <si>
    <t>지출금액</t>
  </si>
  <si>
    <t>(은행명 - 예금주) 계좌번호</t>
  </si>
  <si>
    <t>O 또는 X</t>
  </si>
  <si>
    <t>비고사항 작성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</si>
</sst>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[$₩]#,##0"/>
  </numFmts>
  <fonts count="25">
    <font>
      <sz val="10"/>
      <color rgb="FF000000"/>
      <name val="Calibri"/>
      <scheme val="minor"/>
    </font>
    <font>
      <sz val="10"/>
      <color rgb="FF000000"/>
      <name val="Arial"/>
    </font>
    <font>
      <sz val="22"/>
      <color rgb="FF000000"/>
      <name val="Arial"/>
    </font>
    <font>
      <sz val="10"/>
      <color theme="1"/>
      <name val="Arial"/>
    </font>
    <font>
      <sz val="10"/>
      <color theme="1"/>
      <name val="Dotum"/>
      <family val="3"/>
      <charset val="129"/>
    </font>
    <font>
      <sz val="10"/>
      <name val="Calibri"/>
    </font>
    <font>
      <b/>
      <sz val="10"/>
      <color theme="1"/>
      <name val="Arial"/>
    </font>
    <font>
      <sz val="10"/>
      <color theme="1"/>
      <name val="Malgun Gothic"/>
      <family val="3"/>
      <charset val="129"/>
    </font>
    <font>
      <sz val="10"/>
      <color theme="1"/>
      <name val="Arial"/>
    </font>
    <font>
      <sz val="10"/>
      <color theme="1"/>
      <name val="Calibri"/>
      <scheme val="minor"/>
    </font>
    <font>
      <sz val="10"/>
      <color theme="1"/>
      <name val="Calibri"/>
      <scheme val="minor"/>
    </font>
    <font>
      <b/>
      <sz val="10"/>
      <color rgb="FF000000"/>
      <name val="Arial"/>
    </font>
    <font>
      <b/>
      <sz val="10"/>
      <color theme="1"/>
      <name val="Arial"/>
    </font>
    <font>
      <sz val="14"/>
      <color theme="1"/>
      <name val="Arial"/>
    </font>
    <font>
      <sz val="10"/>
      <color rgb="FFFF0000"/>
      <name val="Arial"/>
    </font>
    <font>
      <sz val="11"/>
      <color rgb="FF000000"/>
      <name val="Inconsolata"/>
    </font>
    <font>
      <sz val="22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rgb="FF000000"/>
      <name val="Arial"/>
      <family val="2"/>
    </font>
    <font>
      <b/>
      <sz val="10"/>
      <color theme="1"/>
      <name val="돋움"/>
      <family val="3"/>
      <charset val="129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돋움"/>
      <family val="3"/>
      <charset val="129"/>
    </font>
    <font>
      <sz val="8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8" xfId="0" applyFont="1" applyBorder="1"/>
    <xf numFmtId="176" fontId="6" fillId="3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78" fontId="1" fillId="0" borderId="1" xfId="0" applyNumberFormat="1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176" fontId="6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76" fontId="6" fillId="9" borderId="1" xfId="0" applyNumberFormat="1" applyFont="1" applyFill="1" applyBorder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 wrapText="1"/>
    </xf>
    <xf numFmtId="177" fontId="6" fillId="9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14" fillId="10" borderId="1" xfId="0" applyNumberFormat="1" applyFont="1" applyFill="1" applyBorder="1" applyAlignment="1">
      <alignment horizontal="center" vertical="center" wrapText="1"/>
    </xf>
    <xf numFmtId="176" fontId="3" fillId="1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76" fontId="3" fillId="10" borderId="1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11" fillId="2" borderId="10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6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/>
    <xf numFmtId="0" fontId="13" fillId="0" borderId="6" xfId="0" applyFont="1" applyBorder="1" applyAlignment="1">
      <alignment horizontal="center" vertical="center" wrapText="1"/>
    </xf>
    <xf numFmtId="0" fontId="5" fillId="0" borderId="16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7"/>
  <sheetViews>
    <sheetView tabSelected="1" workbookViewId="0"/>
  </sheetViews>
  <sheetFormatPr defaultColWidth="14.44140625" defaultRowHeight="15" customHeight="1"/>
  <cols>
    <col min="1" max="3" width="14.44140625" customWidth="1"/>
    <col min="4" max="4" width="20.109375" customWidth="1"/>
    <col min="5" max="5" width="8.88671875" customWidth="1"/>
    <col min="6" max="6" width="34.44140625" customWidth="1"/>
    <col min="8" max="8" width="19.44140625" customWidth="1"/>
    <col min="10" max="10" width="41.44140625" customWidth="1"/>
    <col min="11" max="11" width="32.5546875" customWidth="1"/>
  </cols>
  <sheetData>
    <row r="1" spans="1:28" ht="41.25" customHeight="1">
      <c r="A1" s="1"/>
      <c r="B1" s="1"/>
      <c r="C1" s="1"/>
      <c r="D1" s="66" t="s">
        <v>0</v>
      </c>
      <c r="E1" s="67"/>
      <c r="F1" s="67"/>
      <c r="G1" s="67"/>
      <c r="H1" s="67"/>
      <c r="I1" s="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3" customHeight="1">
      <c r="A2" s="2"/>
      <c r="B2" s="68"/>
      <c r="C2" s="67"/>
      <c r="D2" s="67"/>
      <c r="E2" s="67"/>
      <c r="F2" s="67"/>
      <c r="G2" s="3"/>
      <c r="H2" s="3"/>
      <c r="I2" s="4"/>
      <c r="J2" s="5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33" customHeight="1">
      <c r="A3" s="2"/>
      <c r="B3" s="69" t="s">
        <v>2</v>
      </c>
      <c r="C3" s="67"/>
      <c r="D3" s="67"/>
      <c r="E3" s="67"/>
      <c r="F3" s="67"/>
      <c r="G3" s="3"/>
      <c r="H3" s="3"/>
      <c r="I3" s="4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ht="31.5" customHeight="1">
      <c r="A4" s="2"/>
      <c r="B4" s="2"/>
      <c r="C4" s="2"/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8" t="s">
        <v>8</v>
      </c>
      <c r="J4" s="9" t="s">
        <v>9</v>
      </c>
      <c r="K4" s="7" t="s">
        <v>10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>
      <c r="A5" s="2"/>
      <c r="B5" s="2"/>
      <c r="C5" s="2"/>
      <c r="D5" s="54" t="s">
        <v>11</v>
      </c>
      <c r="E5" s="70" t="s">
        <v>12</v>
      </c>
      <c r="F5" s="7" t="s">
        <v>13</v>
      </c>
      <c r="G5" s="7" t="s">
        <v>14</v>
      </c>
      <c r="H5" s="10">
        <v>4152817</v>
      </c>
      <c r="I5" s="10">
        <v>4010000</v>
      </c>
      <c r="J5" s="11">
        <f t="shared" ref="J5:J7" si="0">I5/H5</f>
        <v>0.96560960909185256</v>
      </c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>
      <c r="A6" s="2"/>
      <c r="B6" s="2"/>
      <c r="C6" s="2"/>
      <c r="D6" s="55"/>
      <c r="E6" s="56"/>
      <c r="F6" s="12" t="s">
        <v>15</v>
      </c>
      <c r="G6" s="12"/>
      <c r="H6" s="13">
        <f t="shared" ref="H6:I6" si="1">SUM(H5)</f>
        <v>4152817</v>
      </c>
      <c r="I6" s="13">
        <f t="shared" si="1"/>
        <v>4010000</v>
      </c>
      <c r="J6" s="9">
        <f t="shared" si="0"/>
        <v>0.96560960909185256</v>
      </c>
      <c r="K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2"/>
      <c r="B7" s="2"/>
      <c r="C7" s="2"/>
      <c r="D7" s="56"/>
      <c r="E7" s="71" t="s">
        <v>16</v>
      </c>
      <c r="F7" s="65"/>
      <c r="G7" s="15"/>
      <c r="H7" s="16">
        <f t="shared" ref="H7:I7" si="2">SUM(H6)</f>
        <v>4152817</v>
      </c>
      <c r="I7" s="16">
        <f t="shared" si="2"/>
        <v>4010000</v>
      </c>
      <c r="J7" s="9">
        <f t="shared" si="0"/>
        <v>0.96560960909185256</v>
      </c>
      <c r="K7" s="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2"/>
      <c r="B8" s="2"/>
      <c r="C8" s="2"/>
      <c r="D8" s="2"/>
      <c r="E8" s="2"/>
      <c r="F8" s="2"/>
      <c r="G8" s="3"/>
      <c r="H8" s="3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ht="30.75" customHeight="1">
      <c r="A9" s="2"/>
      <c r="B9" s="72" t="s">
        <v>17</v>
      </c>
      <c r="C9" s="73"/>
      <c r="D9" s="73"/>
      <c r="E9" s="73"/>
      <c r="F9" s="73"/>
      <c r="G9" s="3"/>
      <c r="H9" s="3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ht="15.75" customHeight="1">
      <c r="A10" s="2"/>
      <c r="B10" s="7" t="s">
        <v>3</v>
      </c>
      <c r="C10" s="7" t="s">
        <v>18</v>
      </c>
      <c r="D10" s="7" t="s">
        <v>19</v>
      </c>
      <c r="E10" s="7" t="s">
        <v>4</v>
      </c>
      <c r="F10" s="7" t="s">
        <v>20</v>
      </c>
      <c r="G10" s="17" t="s">
        <v>6</v>
      </c>
      <c r="H10" s="8" t="s">
        <v>21</v>
      </c>
      <c r="I10" s="8" t="s">
        <v>22</v>
      </c>
      <c r="J10" s="9" t="s">
        <v>23</v>
      </c>
      <c r="K10" s="7" t="s">
        <v>10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54" t="s">
        <v>24</v>
      </c>
      <c r="C11" s="54" t="s">
        <v>25</v>
      </c>
      <c r="D11" s="54" t="s">
        <v>26</v>
      </c>
      <c r="E11" s="18" t="s">
        <v>12</v>
      </c>
      <c r="F11" s="19" t="s">
        <v>27</v>
      </c>
      <c r="G11" s="19" t="s">
        <v>28</v>
      </c>
      <c r="H11" s="20">
        <v>2770600</v>
      </c>
      <c r="I11" s="20">
        <v>3000000</v>
      </c>
      <c r="J11" s="9">
        <f t="shared" ref="J11:J14" si="3">I11/H11</f>
        <v>1.0827979499025482</v>
      </c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>
      <c r="A12" s="2"/>
      <c r="B12" s="55"/>
      <c r="C12" s="55"/>
      <c r="D12" s="56"/>
      <c r="E12" s="57" t="s">
        <v>15</v>
      </c>
      <c r="F12" s="58"/>
      <c r="G12" s="21"/>
      <c r="H12" s="13">
        <f t="shared" ref="H12:I12" si="4">SUM(H11)</f>
        <v>2770600</v>
      </c>
      <c r="I12" s="13">
        <f t="shared" si="4"/>
        <v>3000000</v>
      </c>
      <c r="J12" s="9">
        <f t="shared" si="3"/>
        <v>1.0827979499025482</v>
      </c>
      <c r="K12" s="22"/>
      <c r="L12" s="2"/>
      <c r="M12" s="2"/>
      <c r="N12" s="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" customHeight="1">
      <c r="A13" s="2"/>
      <c r="B13" s="55"/>
      <c r="C13" s="55"/>
      <c r="D13" s="59" t="s">
        <v>29</v>
      </c>
      <c r="E13" s="23" t="s">
        <v>12</v>
      </c>
      <c r="F13" s="1" t="s">
        <v>30</v>
      </c>
      <c r="G13" s="1" t="s">
        <v>31</v>
      </c>
      <c r="H13" s="24">
        <v>89100</v>
      </c>
      <c r="I13" s="25">
        <v>100000</v>
      </c>
      <c r="J13" s="26">
        <f t="shared" si="3"/>
        <v>1.122334455667789</v>
      </c>
      <c r="K13" s="2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" customHeight="1">
      <c r="A14" s="2"/>
      <c r="B14" s="55"/>
      <c r="C14" s="55"/>
      <c r="D14" s="60"/>
      <c r="E14" s="23" t="s">
        <v>12</v>
      </c>
      <c r="F14" s="1" t="s">
        <v>32</v>
      </c>
      <c r="G14" s="1" t="s">
        <v>33</v>
      </c>
      <c r="H14" s="24">
        <v>550000</v>
      </c>
      <c r="I14" s="25">
        <v>450000</v>
      </c>
      <c r="J14" s="26">
        <f t="shared" si="3"/>
        <v>0.81818181818181823</v>
      </c>
      <c r="K14" s="2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2"/>
      <c r="B15" s="55"/>
      <c r="C15" s="55"/>
      <c r="D15" s="60"/>
      <c r="E15" s="23" t="s">
        <v>12</v>
      </c>
      <c r="F15" s="28" t="s">
        <v>34</v>
      </c>
      <c r="G15" s="28" t="s">
        <v>35</v>
      </c>
      <c r="H15" s="25">
        <v>0</v>
      </c>
      <c r="I15" s="25">
        <v>100000</v>
      </c>
      <c r="J15" s="26" t="str">
        <f t="shared" ref="J15:J16" si="5">IFERROR(I15/H15,"-%")</f>
        <v>-%</v>
      </c>
      <c r="K15" s="29" t="s">
        <v>36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>
      <c r="A16" s="2"/>
      <c r="B16" s="55"/>
      <c r="C16" s="55"/>
      <c r="D16" s="60"/>
      <c r="E16" s="23" t="s">
        <v>12</v>
      </c>
      <c r="F16" s="1" t="s">
        <v>37</v>
      </c>
      <c r="G16" s="28" t="s">
        <v>38</v>
      </c>
      <c r="H16" s="25">
        <v>0</v>
      </c>
      <c r="I16" s="30">
        <v>160000</v>
      </c>
      <c r="J16" s="26" t="str">
        <f t="shared" si="5"/>
        <v>-%</v>
      </c>
      <c r="K16" s="29" t="s">
        <v>39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>
      <c r="A17" s="2"/>
      <c r="B17" s="55"/>
      <c r="C17" s="55"/>
      <c r="D17" s="60"/>
      <c r="E17" s="23" t="s">
        <v>12</v>
      </c>
      <c r="F17" s="1" t="s">
        <v>40</v>
      </c>
      <c r="G17" s="28" t="s">
        <v>41</v>
      </c>
      <c r="H17" s="24">
        <v>165000</v>
      </c>
      <c r="I17" s="30">
        <v>200000</v>
      </c>
      <c r="J17" s="26">
        <f t="shared" ref="J17:J19" si="6">I17/H17</f>
        <v>1.2121212121212122</v>
      </c>
      <c r="K17" s="2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>
      <c r="A18" s="2"/>
      <c r="B18" s="55"/>
      <c r="C18" s="55"/>
      <c r="D18" s="61"/>
      <c r="E18" s="62" t="s">
        <v>15</v>
      </c>
      <c r="F18" s="63"/>
      <c r="G18" s="31"/>
      <c r="H18" s="32">
        <f t="shared" ref="H18:I18" si="7">SUM(H13:H17)</f>
        <v>804100</v>
      </c>
      <c r="I18" s="32">
        <f t="shared" si="7"/>
        <v>1010000</v>
      </c>
      <c r="J18" s="26">
        <f t="shared" si="6"/>
        <v>1.2560626787712972</v>
      </c>
      <c r="K18" s="2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>
      <c r="A19" s="2"/>
      <c r="B19" s="56"/>
      <c r="C19" s="56"/>
      <c r="D19" s="64" t="s">
        <v>42</v>
      </c>
      <c r="E19" s="63"/>
      <c r="F19" s="65"/>
      <c r="G19" s="19"/>
      <c r="H19" s="33">
        <f t="shared" ref="H19:I19" si="8">SUM(H12,H18)</f>
        <v>3574700</v>
      </c>
      <c r="I19" s="33">
        <f t="shared" si="8"/>
        <v>4010000</v>
      </c>
      <c r="J19" s="9">
        <f t="shared" si="6"/>
        <v>1.1217724564299103</v>
      </c>
      <c r="K19" s="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2"/>
      <c r="B20" s="34"/>
      <c r="C20" s="34"/>
      <c r="D20" s="2"/>
      <c r="E20" s="2"/>
      <c r="F20" s="2"/>
      <c r="G20" s="3"/>
      <c r="H20" s="3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2"/>
      <c r="B21" s="34"/>
      <c r="C21" s="34"/>
      <c r="D21" s="2"/>
      <c r="E21" s="2"/>
      <c r="F21" s="2"/>
      <c r="G21" s="3"/>
      <c r="H21" s="3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2"/>
      <c r="B22" s="34"/>
      <c r="C22" s="34"/>
      <c r="D22" s="2"/>
      <c r="E22" s="2"/>
      <c r="F22" s="2"/>
      <c r="G22" s="3"/>
      <c r="H22" s="3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2"/>
      <c r="B23" s="34"/>
      <c r="C23" s="34"/>
      <c r="D23" s="2"/>
      <c r="E23" s="2"/>
      <c r="F23" s="2"/>
      <c r="G23" s="3"/>
      <c r="H23" s="3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2"/>
      <c r="B24" s="2"/>
      <c r="C24" s="2"/>
      <c r="D24" s="2"/>
      <c r="E24" s="2"/>
      <c r="F24" s="35" t="s">
        <v>16</v>
      </c>
      <c r="G24" s="36" t="s">
        <v>43</v>
      </c>
      <c r="H24" s="36" t="s">
        <v>44</v>
      </c>
      <c r="I24" s="37" t="s">
        <v>45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8" ht="15.75" customHeight="1">
      <c r="A25" s="2"/>
      <c r="B25" s="2"/>
      <c r="C25" s="2"/>
      <c r="D25" s="2"/>
      <c r="E25" s="2"/>
      <c r="F25" s="38" t="s">
        <v>46</v>
      </c>
      <c r="G25" s="39">
        <f t="shared" ref="G25:H25" si="9">H7</f>
        <v>4152817</v>
      </c>
      <c r="H25" s="39">
        <f t="shared" si="9"/>
        <v>4010000</v>
      </c>
      <c r="I25" s="40">
        <f t="shared" ref="I25:I27" si="10">H25/G25</f>
        <v>0.96560960909185256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8" ht="15.75" customHeight="1">
      <c r="A26" s="2"/>
      <c r="B26" s="2"/>
      <c r="C26" s="2"/>
      <c r="D26" s="2"/>
      <c r="E26" s="2"/>
      <c r="F26" s="38" t="s">
        <v>47</v>
      </c>
      <c r="G26" s="39">
        <f t="shared" ref="G26:H26" si="11">H19</f>
        <v>3574700</v>
      </c>
      <c r="H26" s="39">
        <f t="shared" si="11"/>
        <v>4010000</v>
      </c>
      <c r="I26" s="40">
        <f t="shared" si="10"/>
        <v>1.1217724564299103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8" ht="15.75" customHeight="1">
      <c r="A27" s="2"/>
      <c r="B27" s="2"/>
      <c r="C27" s="2"/>
      <c r="D27" s="2"/>
      <c r="E27" s="2"/>
      <c r="F27" s="41" t="s">
        <v>48</v>
      </c>
      <c r="G27" s="42">
        <f t="shared" ref="G27:H27" si="12">G25-G26</f>
        <v>578117</v>
      </c>
      <c r="H27" s="43">
        <f t="shared" si="12"/>
        <v>0</v>
      </c>
      <c r="I27" s="44">
        <f t="shared" si="1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8" ht="15.75" customHeight="1">
      <c r="A28" s="2"/>
      <c r="B28" s="2"/>
      <c r="C28" s="2"/>
      <c r="D28" s="2"/>
      <c r="E28" s="2"/>
      <c r="F28" s="2"/>
      <c r="G28" s="3"/>
      <c r="H28" s="3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ht="15.75" customHeight="1">
      <c r="A29" s="2"/>
      <c r="B29" s="2"/>
      <c r="C29" s="2"/>
      <c r="D29" s="2"/>
      <c r="E29" s="2"/>
      <c r="F29" s="2"/>
      <c r="G29" s="3"/>
      <c r="H29" s="3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ht="15.75" customHeight="1">
      <c r="A30" s="2"/>
      <c r="B30" s="2"/>
      <c r="C30" s="2"/>
      <c r="D30" s="2"/>
      <c r="E30" s="2"/>
      <c r="F30" s="35" t="s">
        <v>12</v>
      </c>
      <c r="G30" s="36" t="s">
        <v>49</v>
      </c>
      <c r="H30" s="36" t="s">
        <v>50</v>
      </c>
      <c r="I30" s="37" t="s">
        <v>51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ht="15.75" customHeight="1">
      <c r="A31" s="2"/>
      <c r="B31" s="2"/>
      <c r="C31" s="2"/>
      <c r="D31" s="2"/>
      <c r="E31" s="2"/>
      <c r="F31" s="38" t="s">
        <v>46</v>
      </c>
      <c r="G31" s="39">
        <f t="shared" ref="G31:H31" si="13">H6</f>
        <v>4152817</v>
      </c>
      <c r="H31" s="39">
        <f t="shared" si="13"/>
        <v>4010000</v>
      </c>
      <c r="I31" s="40">
        <f t="shared" ref="I31:I33" si="14">H31/G31</f>
        <v>0.96560960909185256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ht="15.75" customHeight="1">
      <c r="A32" s="2"/>
      <c r="B32" s="2"/>
      <c r="C32" s="2"/>
      <c r="D32" s="2"/>
      <c r="E32" s="2"/>
      <c r="F32" s="38" t="s">
        <v>47</v>
      </c>
      <c r="G32" s="39">
        <f>SUMIF(E11:E18,"본회계", H11:H18)</f>
        <v>3574700</v>
      </c>
      <c r="H32" s="39">
        <f>SUMIF(E11:E18,"본회계", I11:I18)</f>
        <v>4010000</v>
      </c>
      <c r="I32" s="40">
        <f t="shared" si="14"/>
        <v>1.1217724564299103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2"/>
      <c r="B33" s="2"/>
      <c r="C33" s="2"/>
      <c r="D33" s="2"/>
      <c r="E33" s="2"/>
      <c r="F33" s="41" t="s">
        <v>48</v>
      </c>
      <c r="G33" s="42">
        <f t="shared" ref="G33:H33" si="15">G31-G32</f>
        <v>578117</v>
      </c>
      <c r="H33" s="43">
        <f t="shared" si="15"/>
        <v>0</v>
      </c>
      <c r="I33" s="44">
        <f t="shared" si="14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2"/>
      <c r="B34" s="2"/>
      <c r="C34" s="2"/>
      <c r="D34" s="2"/>
      <c r="E34" s="2"/>
      <c r="F34" s="2"/>
      <c r="G34" s="3"/>
      <c r="H34" s="3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2"/>
      <c r="B35" s="2"/>
      <c r="C35" s="2"/>
      <c r="D35" s="2"/>
      <c r="E35" s="2"/>
      <c r="F35" s="2"/>
      <c r="G35" s="3"/>
      <c r="H35" s="3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2"/>
      <c r="B36" s="2"/>
      <c r="C36" s="2"/>
      <c r="D36" s="2"/>
      <c r="E36" s="2"/>
      <c r="F36" s="45" t="s">
        <v>52</v>
      </c>
      <c r="G36" s="3"/>
      <c r="H36" s="3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2"/>
      <c r="B37" s="2"/>
      <c r="C37" s="2"/>
      <c r="D37" s="2"/>
      <c r="E37" s="2"/>
      <c r="F37" s="2"/>
      <c r="G37" s="3"/>
      <c r="H37" s="3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"/>
      <c r="B38" s="2"/>
      <c r="C38" s="2"/>
      <c r="D38" s="2"/>
      <c r="E38" s="2"/>
      <c r="F38" s="2"/>
      <c r="G38" s="3"/>
      <c r="H38" s="3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2"/>
      <c r="B39" s="2"/>
      <c r="C39" s="2"/>
      <c r="D39" s="2"/>
      <c r="E39" s="2"/>
      <c r="F39" s="2"/>
      <c r="G39" s="3"/>
      <c r="H39" s="3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"/>
      <c r="B40" s="2"/>
      <c r="C40" s="2"/>
      <c r="D40" s="2"/>
      <c r="E40" s="2"/>
      <c r="F40" s="2"/>
      <c r="G40" s="3"/>
      <c r="H40" s="3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"/>
      <c r="B41" s="2"/>
      <c r="C41" s="2"/>
      <c r="D41" s="2"/>
      <c r="E41" s="2"/>
      <c r="F41" s="2"/>
      <c r="G41" s="3"/>
      <c r="H41" s="3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2"/>
      <c r="B42" s="2"/>
      <c r="C42" s="2"/>
      <c r="D42" s="2"/>
      <c r="E42" s="2"/>
      <c r="F42" s="2"/>
      <c r="G42" s="3"/>
      <c r="H42" s="3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2"/>
      <c r="B43" s="2"/>
      <c r="C43" s="2"/>
      <c r="D43" s="2"/>
      <c r="E43" s="2"/>
      <c r="F43" s="2"/>
      <c r="G43" s="3"/>
      <c r="H43" s="3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2"/>
      <c r="B44" s="2"/>
      <c r="C44" s="2"/>
      <c r="D44" s="2"/>
      <c r="E44" s="2"/>
      <c r="F44" s="2"/>
      <c r="G44" s="3"/>
      <c r="H44" s="3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2"/>
      <c r="B45" s="2"/>
      <c r="C45" s="2"/>
      <c r="D45" s="2"/>
      <c r="E45" s="2"/>
      <c r="F45" s="2"/>
      <c r="G45" s="3"/>
      <c r="H45" s="3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2"/>
      <c r="B46" s="2"/>
      <c r="C46" s="2"/>
      <c r="D46" s="2"/>
      <c r="E46" s="2"/>
      <c r="F46" s="2"/>
      <c r="G46" s="3"/>
      <c r="H46" s="3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"/>
      <c r="B47" s="2"/>
      <c r="C47" s="2"/>
      <c r="D47" s="2"/>
      <c r="E47" s="2"/>
      <c r="F47" s="2"/>
      <c r="G47" s="3"/>
      <c r="H47" s="3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2"/>
      <c r="B48" s="2"/>
      <c r="C48" s="2"/>
      <c r="D48" s="2"/>
      <c r="E48" s="2"/>
      <c r="F48" s="2"/>
      <c r="G48" s="3"/>
      <c r="H48" s="3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2"/>
      <c r="B49" s="2"/>
      <c r="C49" s="2"/>
      <c r="D49" s="2"/>
      <c r="E49" s="2"/>
      <c r="F49" s="2"/>
      <c r="G49" s="3"/>
      <c r="H49" s="3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2"/>
      <c r="B50" s="2"/>
      <c r="C50" s="2"/>
      <c r="D50" s="2"/>
      <c r="E50" s="2"/>
      <c r="F50" s="2"/>
      <c r="G50" s="3"/>
      <c r="H50" s="3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2"/>
      <c r="B51" s="2"/>
      <c r="C51" s="2"/>
      <c r="D51" s="2"/>
      <c r="E51" s="2"/>
      <c r="F51" s="2"/>
      <c r="G51" s="3"/>
      <c r="H51" s="3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"/>
      <c r="B52" s="2"/>
      <c r="C52" s="2"/>
      <c r="D52" s="2"/>
      <c r="E52" s="2"/>
      <c r="F52" s="2"/>
      <c r="G52" s="3"/>
      <c r="H52" s="3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2"/>
      <c r="B53" s="2"/>
      <c r="C53" s="2"/>
      <c r="D53" s="2"/>
      <c r="E53" s="2"/>
      <c r="F53" s="2"/>
      <c r="G53" s="3"/>
      <c r="H53" s="3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"/>
      <c r="B54" s="2"/>
      <c r="C54" s="2"/>
      <c r="D54" s="2"/>
      <c r="E54" s="2"/>
      <c r="F54" s="2"/>
      <c r="G54" s="3"/>
      <c r="H54" s="3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"/>
      <c r="B55" s="2"/>
      <c r="C55" s="2"/>
      <c r="D55" s="2"/>
      <c r="E55" s="2"/>
      <c r="F55" s="2"/>
      <c r="G55" s="3"/>
      <c r="H55" s="3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2"/>
      <c r="B56" s="2"/>
      <c r="C56" s="2"/>
      <c r="D56" s="2"/>
      <c r="E56" s="2"/>
      <c r="F56" s="2"/>
      <c r="G56" s="3"/>
      <c r="H56" s="3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2"/>
      <c r="B57" s="2"/>
      <c r="C57" s="2"/>
      <c r="D57" s="2"/>
      <c r="E57" s="2"/>
      <c r="F57" s="2"/>
      <c r="G57" s="3"/>
      <c r="H57" s="3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2"/>
      <c r="B58" s="2"/>
      <c r="C58" s="2"/>
      <c r="D58" s="2"/>
      <c r="E58" s="2"/>
      <c r="F58" s="2"/>
      <c r="G58" s="3"/>
      <c r="H58" s="3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2"/>
      <c r="B59" s="2"/>
      <c r="C59" s="2"/>
      <c r="D59" s="2"/>
      <c r="E59" s="2"/>
      <c r="F59" s="2"/>
      <c r="G59" s="3"/>
      <c r="H59" s="3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2"/>
      <c r="B60" s="2"/>
      <c r="C60" s="2"/>
      <c r="D60" s="2"/>
      <c r="E60" s="2"/>
      <c r="F60" s="2"/>
      <c r="G60" s="3"/>
      <c r="H60" s="3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2"/>
      <c r="B61" s="2"/>
      <c r="C61" s="2"/>
      <c r="D61" s="2"/>
      <c r="E61" s="2"/>
      <c r="F61" s="2"/>
      <c r="G61" s="3"/>
      <c r="H61" s="3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2"/>
      <c r="B62" s="2"/>
      <c r="C62" s="2"/>
      <c r="D62" s="2"/>
      <c r="E62" s="2"/>
      <c r="F62" s="2"/>
      <c r="G62" s="3"/>
      <c r="H62" s="3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2"/>
      <c r="B63" s="2"/>
      <c r="C63" s="2"/>
      <c r="D63" s="2"/>
      <c r="E63" s="2"/>
      <c r="F63" s="2"/>
      <c r="G63" s="3"/>
      <c r="H63" s="3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2"/>
      <c r="B64" s="2"/>
      <c r="C64" s="2"/>
      <c r="D64" s="2"/>
      <c r="E64" s="2"/>
      <c r="F64" s="2"/>
      <c r="G64" s="3"/>
      <c r="H64" s="3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2"/>
      <c r="B65" s="2"/>
      <c r="C65" s="2"/>
      <c r="D65" s="2"/>
      <c r="E65" s="2"/>
      <c r="F65" s="2"/>
      <c r="G65" s="3"/>
      <c r="H65" s="3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2"/>
      <c r="B66" s="2"/>
      <c r="C66" s="2"/>
      <c r="D66" s="2"/>
      <c r="E66" s="2"/>
      <c r="F66" s="2"/>
      <c r="G66" s="3"/>
      <c r="H66" s="3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2"/>
      <c r="B67" s="2"/>
      <c r="C67" s="2"/>
      <c r="D67" s="2"/>
      <c r="E67" s="2"/>
      <c r="F67" s="2"/>
      <c r="G67" s="3"/>
      <c r="H67" s="3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2"/>
      <c r="B68" s="2"/>
      <c r="C68" s="2"/>
      <c r="D68" s="2"/>
      <c r="E68" s="2"/>
      <c r="F68" s="2"/>
      <c r="G68" s="3"/>
      <c r="H68" s="3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2"/>
      <c r="B69" s="2"/>
      <c r="C69" s="2"/>
      <c r="D69" s="2"/>
      <c r="E69" s="2"/>
      <c r="F69" s="2"/>
      <c r="G69" s="3"/>
      <c r="H69" s="3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2"/>
      <c r="B70" s="2"/>
      <c r="C70" s="2"/>
      <c r="D70" s="2"/>
      <c r="E70" s="2"/>
      <c r="F70" s="2"/>
      <c r="G70" s="3"/>
      <c r="H70" s="3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2"/>
      <c r="B71" s="2"/>
      <c r="C71" s="2"/>
      <c r="D71" s="2"/>
      <c r="E71" s="2"/>
      <c r="F71" s="2"/>
      <c r="G71" s="3"/>
      <c r="H71" s="3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2"/>
      <c r="B72" s="2"/>
      <c r="C72" s="2"/>
      <c r="D72" s="2"/>
      <c r="E72" s="2"/>
      <c r="F72" s="2"/>
      <c r="G72" s="3"/>
      <c r="H72" s="3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/>
      <c r="G73" s="3"/>
      <c r="H73" s="3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/>
      <c r="G74" s="3"/>
      <c r="H74" s="3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/>
      <c r="G75" s="3"/>
      <c r="H75" s="3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/>
      <c r="G76" s="3"/>
      <c r="H76" s="3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/>
      <c r="G77" s="3"/>
      <c r="H77" s="3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/>
      <c r="G78" s="3"/>
      <c r="H78" s="3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/>
      <c r="G79" s="3"/>
      <c r="H79" s="3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/>
      <c r="G80" s="3"/>
      <c r="H80" s="3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/>
      <c r="G81" s="3"/>
      <c r="H81" s="3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/>
      <c r="G82" s="3"/>
      <c r="H82" s="3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3"/>
      <c r="H83" s="3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3"/>
      <c r="H84" s="3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3"/>
      <c r="H85" s="3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/>
      <c r="G86" s="3"/>
      <c r="H86" s="3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/>
      <c r="G87" s="3"/>
      <c r="H87" s="3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/>
      <c r="G88" s="3"/>
      <c r="H88" s="3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/>
      <c r="G89" s="3"/>
      <c r="H89" s="3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3"/>
      <c r="H90" s="3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/>
      <c r="G91" s="3"/>
      <c r="H91" s="3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/>
      <c r="G92" s="3"/>
      <c r="H92" s="3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/>
      <c r="G93" s="3"/>
      <c r="H93" s="3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3"/>
      <c r="H94" s="3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3"/>
      <c r="H95" s="3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3"/>
      <c r="H96" s="3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3"/>
      <c r="H97" s="3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3"/>
      <c r="H98" s="3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3"/>
      <c r="H99" s="3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3"/>
      <c r="H100" s="3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3"/>
      <c r="H101" s="3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3"/>
      <c r="H102" s="3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3"/>
      <c r="H103" s="3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3"/>
      <c r="H104" s="3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3"/>
      <c r="H105" s="3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3"/>
      <c r="H106" s="3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3"/>
      <c r="H107" s="3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3"/>
      <c r="H108" s="3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3"/>
      <c r="H109" s="3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3"/>
      <c r="H110" s="3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3"/>
      <c r="H111" s="3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3"/>
      <c r="H112" s="3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3"/>
      <c r="H113" s="3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3"/>
      <c r="H114" s="3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3"/>
      <c r="H115" s="3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3"/>
      <c r="H116" s="3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3"/>
      <c r="H117" s="3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3"/>
      <c r="H118" s="3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3"/>
      <c r="H119" s="3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3"/>
      <c r="H120" s="3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3"/>
      <c r="H121" s="3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3"/>
      <c r="H122" s="3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3"/>
      <c r="H123" s="3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3"/>
      <c r="H124" s="3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3"/>
      <c r="H125" s="3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3"/>
      <c r="H126" s="3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3"/>
      <c r="H127" s="3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3"/>
      <c r="H128" s="3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3"/>
      <c r="H129" s="3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3"/>
      <c r="H130" s="3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3"/>
      <c r="H131" s="3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3"/>
      <c r="H132" s="3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3"/>
      <c r="H133" s="3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3"/>
      <c r="H134" s="3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3"/>
      <c r="H135" s="3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3"/>
      <c r="H136" s="3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3"/>
      <c r="H137" s="3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3"/>
      <c r="H138" s="3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3"/>
      <c r="H139" s="3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3"/>
      <c r="H140" s="3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3"/>
      <c r="H141" s="3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3"/>
      <c r="H142" s="3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3"/>
      <c r="H143" s="3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3"/>
      <c r="H144" s="3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3"/>
      <c r="H145" s="3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3"/>
      <c r="H146" s="3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3"/>
      <c r="H147" s="3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3"/>
      <c r="H148" s="3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3"/>
      <c r="H149" s="3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3"/>
      <c r="H150" s="3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3"/>
      <c r="H151" s="3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3"/>
      <c r="H152" s="3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3"/>
      <c r="H153" s="3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3"/>
      <c r="H154" s="3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3"/>
      <c r="H155" s="3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3"/>
      <c r="H156" s="3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3"/>
      <c r="H157" s="3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3"/>
      <c r="H158" s="3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3"/>
      <c r="H159" s="3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3"/>
      <c r="H160" s="3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3"/>
      <c r="H161" s="3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3"/>
      <c r="H162" s="3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3"/>
      <c r="H163" s="3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3"/>
      <c r="H164" s="3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3"/>
      <c r="H165" s="3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3"/>
      <c r="H166" s="3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3"/>
      <c r="H167" s="3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3"/>
      <c r="H168" s="3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3"/>
      <c r="H169" s="3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3"/>
      <c r="H170" s="3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3"/>
      <c r="H171" s="3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3"/>
      <c r="H172" s="3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3"/>
      <c r="H173" s="3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3"/>
      <c r="H174" s="3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3"/>
      <c r="H175" s="3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3"/>
      <c r="H176" s="3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3"/>
      <c r="H177" s="3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3"/>
      <c r="H178" s="3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3"/>
      <c r="H179" s="3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3"/>
      <c r="H180" s="3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3"/>
      <c r="H181" s="3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3"/>
      <c r="H182" s="3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3"/>
      <c r="H183" s="3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3"/>
      <c r="H184" s="3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3"/>
      <c r="H185" s="3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3"/>
      <c r="H186" s="3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3"/>
      <c r="H187" s="3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3"/>
      <c r="H188" s="3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3"/>
      <c r="H189" s="3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3"/>
      <c r="H190" s="3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3"/>
      <c r="H191" s="3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3"/>
      <c r="H192" s="3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3"/>
      <c r="H193" s="3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3"/>
      <c r="H194" s="3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3"/>
      <c r="H195" s="3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3"/>
      <c r="H196" s="3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3"/>
      <c r="H197" s="3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3"/>
      <c r="H198" s="3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3"/>
      <c r="H199" s="3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3"/>
      <c r="H200" s="3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3"/>
      <c r="H201" s="3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3"/>
      <c r="H202" s="3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3"/>
      <c r="H203" s="3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3"/>
      <c r="H204" s="3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3"/>
      <c r="H205" s="3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3"/>
      <c r="H206" s="3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3"/>
      <c r="H207" s="3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3"/>
      <c r="H208" s="3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3"/>
      <c r="H209" s="3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3"/>
      <c r="H210" s="3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3"/>
      <c r="H211" s="3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3"/>
      <c r="H212" s="3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3"/>
      <c r="H213" s="3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3"/>
      <c r="H214" s="3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3"/>
      <c r="H215" s="3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3"/>
      <c r="H216" s="3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3"/>
      <c r="H217" s="3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3"/>
      <c r="H218" s="3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3"/>
      <c r="H219" s="3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3"/>
      <c r="H220" s="3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3"/>
      <c r="H221" s="3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3"/>
      <c r="H222" s="3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3"/>
      <c r="H223" s="3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3"/>
      <c r="H224" s="3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3"/>
      <c r="H225" s="3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3"/>
      <c r="H226" s="3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3"/>
      <c r="H227" s="3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/>
    <row r="229" spans="1:27" ht="15.75" customHeight="1"/>
    <row r="230" spans="1:27" ht="15.75" customHeight="1"/>
    <row r="231" spans="1:27" ht="15.75" customHeight="1"/>
    <row r="232" spans="1:27" ht="15.75" customHeight="1"/>
    <row r="233" spans="1:27" ht="15.75" customHeight="1"/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4">
    <mergeCell ref="B9:F9"/>
    <mergeCell ref="D1:I1"/>
    <mergeCell ref="B2:F2"/>
    <mergeCell ref="B3:F3"/>
    <mergeCell ref="D5:D7"/>
    <mergeCell ref="E5:E6"/>
    <mergeCell ref="E7:F7"/>
    <mergeCell ref="B11:B19"/>
    <mergeCell ref="C11:C19"/>
    <mergeCell ref="D11:D12"/>
    <mergeCell ref="E12:F12"/>
    <mergeCell ref="D13:D18"/>
    <mergeCell ref="E18:F18"/>
    <mergeCell ref="D19:F19"/>
  </mergeCells>
  <phoneticPr fontId="24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/>
  <cols>
    <col min="1" max="3" width="14.44140625" customWidth="1"/>
    <col min="4" max="4" width="45.44140625" customWidth="1"/>
    <col min="5" max="5" width="8.88671875" customWidth="1"/>
    <col min="6" max="6" width="14.44140625" customWidth="1"/>
    <col min="7" max="7" width="11.88671875" customWidth="1"/>
    <col min="8" max="8" width="11" customWidth="1"/>
    <col min="9" max="10" width="12.44140625" customWidth="1"/>
    <col min="11" max="11" width="36.88671875" customWidth="1"/>
    <col min="12" max="12" width="14.44140625" customWidth="1"/>
    <col min="13" max="13" width="57.44140625" customWidth="1"/>
  </cols>
  <sheetData>
    <row r="1" spans="1:29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9.25" customHeight="1">
      <c r="A2" s="2"/>
      <c r="B2" s="74" t="s">
        <v>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7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2"/>
      <c r="D3" s="2"/>
      <c r="E3" s="2"/>
      <c r="F3" s="2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37" t="s">
        <v>54</v>
      </c>
      <c r="C4" s="37" t="s">
        <v>55</v>
      </c>
      <c r="D4" s="37" t="s">
        <v>56</v>
      </c>
      <c r="E4" s="37" t="s">
        <v>6</v>
      </c>
      <c r="F4" s="37" t="s">
        <v>57</v>
      </c>
      <c r="G4" s="36" t="s">
        <v>46</v>
      </c>
      <c r="H4" s="36" t="s">
        <v>47</v>
      </c>
      <c r="I4" s="36" t="s">
        <v>48</v>
      </c>
      <c r="J4" s="37" t="s">
        <v>58</v>
      </c>
      <c r="K4" s="37" t="s">
        <v>59</v>
      </c>
      <c r="L4" s="37" t="s">
        <v>60</v>
      </c>
      <c r="M4" s="37" t="s">
        <v>10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46"/>
      <c r="B5" s="47" t="s">
        <v>61</v>
      </c>
      <c r="C5" s="47" t="s">
        <v>62</v>
      </c>
      <c r="D5" s="47" t="s">
        <v>63</v>
      </c>
      <c r="E5" s="47" t="s">
        <v>64</v>
      </c>
      <c r="F5" s="47" t="s">
        <v>65</v>
      </c>
      <c r="G5" s="48" t="s">
        <v>66</v>
      </c>
      <c r="H5" s="48" t="s">
        <v>67</v>
      </c>
      <c r="I5" s="49" t="s">
        <v>48</v>
      </c>
      <c r="J5" s="47" t="s">
        <v>61</v>
      </c>
      <c r="K5" s="47" t="s">
        <v>68</v>
      </c>
      <c r="L5" s="47" t="s">
        <v>69</v>
      </c>
      <c r="M5" s="47" t="s">
        <v>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46"/>
      <c r="B6" s="7"/>
      <c r="C6" s="7"/>
      <c r="D6" s="7"/>
      <c r="E6" s="7"/>
      <c r="F6" s="7"/>
      <c r="G6" s="8"/>
      <c r="H6" s="8"/>
      <c r="I6" s="50"/>
      <c r="J6" s="7"/>
      <c r="K6" s="7"/>
      <c r="L6" s="7"/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7"/>
      <c r="C7" s="7"/>
      <c r="D7" s="7"/>
      <c r="E7" s="7"/>
      <c r="F7" s="7"/>
      <c r="G7" s="8"/>
      <c r="H7" s="8"/>
      <c r="I7" s="50"/>
      <c r="J7" s="7"/>
      <c r="K7" s="7"/>
      <c r="L7" s="7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7"/>
      <c r="C8" s="7"/>
      <c r="D8" s="51"/>
      <c r="E8" s="7"/>
      <c r="F8" s="7"/>
      <c r="G8" s="8"/>
      <c r="H8" s="8"/>
      <c r="I8" s="50"/>
      <c r="J8" s="7"/>
      <c r="K8" s="7"/>
      <c r="L8" s="7"/>
      <c r="M8" s="5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7"/>
      <c r="C9" s="7"/>
      <c r="D9" s="51"/>
      <c r="E9" s="7"/>
      <c r="F9" s="7"/>
      <c r="G9" s="8"/>
      <c r="H9" s="8"/>
      <c r="I9" s="50"/>
      <c r="J9" s="7"/>
      <c r="K9" s="7"/>
      <c r="L9" s="7"/>
      <c r="M9" s="5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7"/>
      <c r="C10" s="7"/>
      <c r="D10" s="51"/>
      <c r="E10" s="7"/>
      <c r="F10" s="7"/>
      <c r="G10" s="8"/>
      <c r="H10" s="8"/>
      <c r="I10" s="50"/>
      <c r="J10" s="7"/>
      <c r="K10" s="7"/>
      <c r="L10" s="7"/>
      <c r="M10" s="5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7"/>
      <c r="C11" s="7"/>
      <c r="D11" s="7"/>
      <c r="E11" s="7"/>
      <c r="F11" s="7"/>
      <c r="G11" s="8"/>
      <c r="H11" s="8"/>
      <c r="I11" s="50"/>
      <c r="J11" s="7"/>
      <c r="K11" s="7"/>
      <c r="L11" s="7"/>
      <c r="M11" s="5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7"/>
      <c r="C12" s="7"/>
      <c r="D12" s="7"/>
      <c r="E12" s="7"/>
      <c r="F12" s="7"/>
      <c r="G12" s="8"/>
      <c r="H12" s="8"/>
      <c r="I12" s="50"/>
      <c r="J12" s="7"/>
      <c r="K12" s="7"/>
      <c r="L12" s="7"/>
      <c r="M12" s="5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7"/>
      <c r="C13" s="7"/>
      <c r="D13" s="7"/>
      <c r="E13" s="7"/>
      <c r="F13" s="7"/>
      <c r="G13" s="8"/>
      <c r="H13" s="8"/>
      <c r="I13" s="50"/>
      <c r="J13" s="7"/>
      <c r="K13" s="7"/>
      <c r="L13" s="7"/>
      <c r="M13" s="5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7"/>
      <c r="C14" s="7"/>
      <c r="D14" s="7"/>
      <c r="E14" s="7"/>
      <c r="F14" s="7"/>
      <c r="G14" s="8"/>
      <c r="H14" s="8"/>
      <c r="I14" s="50"/>
      <c r="J14" s="7"/>
      <c r="K14" s="7"/>
      <c r="L14" s="7"/>
      <c r="M14" s="5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7"/>
      <c r="C15" s="7"/>
      <c r="D15" s="7"/>
      <c r="E15" s="7"/>
      <c r="F15" s="7"/>
      <c r="G15" s="8"/>
      <c r="H15" s="8"/>
      <c r="I15" s="50"/>
      <c r="J15" s="7"/>
      <c r="K15" s="7"/>
      <c r="L15" s="7"/>
      <c r="M15" s="5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7"/>
      <c r="C16" s="7"/>
      <c r="D16" s="7"/>
      <c r="E16" s="7"/>
      <c r="F16" s="7"/>
      <c r="G16" s="8"/>
      <c r="H16" s="8"/>
      <c r="I16" s="50"/>
      <c r="J16" s="7"/>
      <c r="K16" s="7"/>
      <c r="L16" s="7"/>
      <c r="M16" s="5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7"/>
      <c r="C17" s="7"/>
      <c r="D17" s="7"/>
      <c r="E17" s="7"/>
      <c r="F17" s="7"/>
      <c r="G17" s="8"/>
      <c r="H17" s="8"/>
      <c r="I17" s="50"/>
      <c r="J17" s="7"/>
      <c r="K17" s="7"/>
      <c r="L17" s="7"/>
      <c r="M17" s="5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7"/>
      <c r="C18" s="7"/>
      <c r="D18" s="7"/>
      <c r="E18" s="7"/>
      <c r="F18" s="7"/>
      <c r="G18" s="8"/>
      <c r="H18" s="8"/>
      <c r="I18" s="50"/>
      <c r="J18" s="7"/>
      <c r="K18" s="7"/>
      <c r="L18" s="7"/>
      <c r="M18" s="5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7"/>
      <c r="C19" s="7"/>
      <c r="D19" s="7"/>
      <c r="E19" s="7"/>
      <c r="F19" s="7"/>
      <c r="G19" s="8"/>
      <c r="H19" s="8"/>
      <c r="I19" s="50"/>
      <c r="J19" s="7"/>
      <c r="K19" s="7"/>
      <c r="L19" s="7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7"/>
      <c r="C20" s="7"/>
      <c r="D20" s="7"/>
      <c r="E20" s="7"/>
      <c r="F20" s="7"/>
      <c r="G20" s="8"/>
      <c r="H20" s="8"/>
      <c r="I20" s="50"/>
      <c r="J20" s="7"/>
      <c r="K20" s="7"/>
      <c r="L20" s="7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7"/>
      <c r="C21" s="7"/>
      <c r="D21" s="7"/>
      <c r="E21" s="7"/>
      <c r="F21" s="7"/>
      <c r="G21" s="8"/>
      <c r="H21" s="8"/>
      <c r="I21" s="50"/>
      <c r="J21" s="7"/>
      <c r="K21" s="7"/>
      <c r="L21" s="7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7"/>
      <c r="C22" s="7"/>
      <c r="D22" s="7"/>
      <c r="E22" s="7"/>
      <c r="F22" s="7"/>
      <c r="G22" s="8"/>
      <c r="H22" s="8"/>
      <c r="I22" s="50"/>
      <c r="J22" s="7"/>
      <c r="K22" s="7"/>
      <c r="L22" s="7"/>
      <c r="M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7"/>
      <c r="C23" s="7"/>
      <c r="D23" s="7"/>
      <c r="E23" s="7"/>
      <c r="F23" s="7"/>
      <c r="G23" s="8"/>
      <c r="H23" s="8"/>
      <c r="I23" s="50"/>
      <c r="J23" s="7"/>
      <c r="K23" s="7"/>
      <c r="L23" s="7"/>
      <c r="M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7"/>
      <c r="C24" s="7"/>
      <c r="D24" s="7"/>
      <c r="E24" s="7"/>
      <c r="F24" s="7"/>
      <c r="G24" s="8"/>
      <c r="H24" s="8"/>
      <c r="I24" s="50"/>
      <c r="J24" s="7"/>
      <c r="K24" s="7"/>
      <c r="L24" s="7"/>
      <c r="M24" s="5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7"/>
      <c r="C25" s="7"/>
      <c r="D25" s="7"/>
      <c r="E25" s="7"/>
      <c r="F25" s="7"/>
      <c r="G25" s="8"/>
      <c r="H25" s="8"/>
      <c r="I25" s="50"/>
      <c r="J25" s="7"/>
      <c r="K25" s="7"/>
      <c r="L25" s="7"/>
      <c r="M25" s="5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3"/>
      <c r="H26" s="3"/>
      <c r="I26" s="5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3"/>
      <c r="H27" s="3"/>
      <c r="I27" s="5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3"/>
      <c r="H28" s="3"/>
      <c r="I28" s="5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3"/>
      <c r="H29" s="3"/>
      <c r="I29" s="5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3"/>
      <c r="H30" s="3"/>
      <c r="I30" s="5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3"/>
      <c r="H31" s="3"/>
      <c r="I31" s="5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3"/>
      <c r="H32" s="3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3"/>
      <c r="H33" s="3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3"/>
      <c r="H34" s="3"/>
      <c r="I34" s="5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3"/>
      <c r="H35" s="3"/>
      <c r="I35" s="5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3"/>
      <c r="H36" s="3"/>
      <c r="I36" s="5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3"/>
      <c r="H37" s="3"/>
      <c r="I37" s="5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3"/>
      <c r="H38" s="3"/>
      <c r="I38" s="5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3"/>
      <c r="H39" s="3"/>
      <c r="I39" s="5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3"/>
      <c r="H40" s="3"/>
      <c r="I40" s="5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3"/>
      <c r="H41" s="3"/>
      <c r="I41" s="5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3"/>
      <c r="H42" s="3"/>
      <c r="I42" s="5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3"/>
      <c r="H43" s="3"/>
      <c r="I43" s="5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3"/>
      <c r="H44" s="3"/>
      <c r="I44" s="5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3"/>
      <c r="H45" s="3"/>
      <c r="I45" s="5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3"/>
      <c r="H46" s="3"/>
      <c r="I46" s="5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3"/>
      <c r="H47" s="3"/>
      <c r="I47" s="5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3"/>
      <c r="H48" s="3"/>
      <c r="I48" s="5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3"/>
      <c r="H49" s="3"/>
      <c r="I49" s="5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3"/>
      <c r="H50" s="3"/>
      <c r="I50" s="5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3"/>
      <c r="H51" s="3"/>
      <c r="I51" s="5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3"/>
      <c r="H52" s="3"/>
      <c r="I52" s="5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3"/>
      <c r="H53" s="3"/>
      <c r="I53" s="5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3"/>
      <c r="H54" s="3"/>
      <c r="I54" s="5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3"/>
      <c r="H55" s="3"/>
      <c r="I55" s="5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3"/>
      <c r="H56" s="3"/>
      <c r="I56" s="5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3"/>
      <c r="H57" s="3"/>
      <c r="I57" s="5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3"/>
      <c r="H58" s="3"/>
      <c r="I58" s="5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3"/>
      <c r="H59" s="3"/>
      <c r="I59" s="5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3"/>
      <c r="H60" s="3"/>
      <c r="I60" s="5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3"/>
      <c r="H61" s="3"/>
      <c r="I61" s="5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3"/>
      <c r="H62" s="3"/>
      <c r="I62" s="5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3"/>
      <c r="H63" s="3"/>
      <c r="I63" s="5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3"/>
      <c r="H64" s="3"/>
      <c r="I64" s="5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3"/>
      <c r="H65" s="3"/>
      <c r="I65" s="5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3"/>
      <c r="H66" s="3"/>
      <c r="I66" s="5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3"/>
      <c r="H67" s="3"/>
      <c r="I67" s="5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3"/>
      <c r="H68" s="3"/>
      <c r="I68" s="5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3"/>
      <c r="H69" s="3"/>
      <c r="I69" s="5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3"/>
      <c r="H70" s="3"/>
      <c r="I70" s="5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3"/>
      <c r="H71" s="3"/>
      <c r="I71" s="5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3"/>
      <c r="H72" s="3"/>
      <c r="I72" s="5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3"/>
      <c r="H73" s="3"/>
      <c r="I73" s="5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3"/>
      <c r="H74" s="3"/>
      <c r="I74" s="5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3"/>
      <c r="H75" s="3"/>
      <c r="I75" s="5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3"/>
      <c r="H76" s="3"/>
      <c r="I76" s="5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3"/>
      <c r="H77" s="3"/>
      <c r="I77" s="5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3"/>
      <c r="H78" s="3"/>
      <c r="I78" s="5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3"/>
      <c r="H79" s="3"/>
      <c r="I79" s="5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3"/>
      <c r="H80" s="3"/>
      <c r="I80" s="5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3"/>
      <c r="H81" s="3"/>
      <c r="I81" s="5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3"/>
      <c r="H82" s="3"/>
      <c r="I82" s="5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3"/>
      <c r="H83" s="3"/>
      <c r="I83" s="5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3"/>
      <c r="H84" s="3"/>
      <c r="I84" s="5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3"/>
      <c r="H85" s="3"/>
      <c r="I85" s="5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3"/>
      <c r="H86" s="3"/>
      <c r="I86" s="5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3"/>
      <c r="H87" s="3"/>
      <c r="I87" s="5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3"/>
      <c r="H88" s="3"/>
      <c r="I88" s="5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3"/>
      <c r="H89" s="3"/>
      <c r="I89" s="5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3"/>
      <c r="H90" s="3"/>
      <c r="I90" s="5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3"/>
      <c r="H91" s="3"/>
      <c r="I91" s="5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3"/>
      <c r="H92" s="3"/>
      <c r="I92" s="5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3"/>
      <c r="H93" s="3"/>
      <c r="I93" s="5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3"/>
      <c r="H94" s="3"/>
      <c r="I94" s="5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3"/>
      <c r="H95" s="3"/>
      <c r="I95" s="5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3"/>
      <c r="H96" s="3"/>
      <c r="I96" s="5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3"/>
      <c r="H97" s="3"/>
      <c r="I97" s="5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3"/>
      <c r="H98" s="3"/>
      <c r="I98" s="5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3"/>
      <c r="H99" s="3"/>
      <c r="I99" s="5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3"/>
      <c r="H100" s="3"/>
      <c r="I100" s="5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3"/>
      <c r="H101" s="3"/>
      <c r="I101" s="5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3"/>
      <c r="H102" s="3"/>
      <c r="I102" s="5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3"/>
      <c r="H103" s="3"/>
      <c r="I103" s="5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3"/>
      <c r="H104" s="3"/>
      <c r="I104" s="5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3"/>
      <c r="H105" s="3"/>
      <c r="I105" s="5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3"/>
      <c r="H106" s="3"/>
      <c r="I106" s="5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3"/>
      <c r="H107" s="3"/>
      <c r="I107" s="5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3"/>
      <c r="H108" s="3"/>
      <c r="I108" s="5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3"/>
      <c r="H109" s="3"/>
      <c r="I109" s="5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3"/>
      <c r="H110" s="3"/>
      <c r="I110" s="5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3"/>
      <c r="H111" s="3"/>
      <c r="I111" s="5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3"/>
      <c r="H112" s="3"/>
      <c r="I112" s="5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3"/>
      <c r="H113" s="3"/>
      <c r="I113" s="5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3"/>
      <c r="H114" s="3"/>
      <c r="I114" s="5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3"/>
      <c r="H115" s="3"/>
      <c r="I115" s="5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3"/>
      <c r="H116" s="3"/>
      <c r="I116" s="5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3"/>
      <c r="H117" s="3"/>
      <c r="I117" s="5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3"/>
      <c r="H118" s="3"/>
      <c r="I118" s="5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3"/>
      <c r="H119" s="3"/>
      <c r="I119" s="5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3"/>
      <c r="H120" s="3"/>
      <c r="I120" s="5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3"/>
      <c r="H121" s="3"/>
      <c r="I121" s="5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3"/>
      <c r="H122" s="3"/>
      <c r="I122" s="5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3"/>
      <c r="H123" s="3"/>
      <c r="I123" s="5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3"/>
      <c r="H124" s="3"/>
      <c r="I124" s="5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3"/>
      <c r="H125" s="3"/>
      <c r="I125" s="5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3"/>
      <c r="H126" s="3"/>
      <c r="I126" s="5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3"/>
      <c r="H127" s="3"/>
      <c r="I127" s="5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3"/>
      <c r="H128" s="3"/>
      <c r="I128" s="5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3"/>
      <c r="H129" s="3"/>
      <c r="I129" s="5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3"/>
      <c r="H130" s="3"/>
      <c r="I130" s="5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3"/>
      <c r="H131" s="3"/>
      <c r="I131" s="5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3"/>
      <c r="H132" s="3"/>
      <c r="I132" s="5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3"/>
      <c r="H133" s="3"/>
      <c r="I133" s="5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3"/>
      <c r="H134" s="3"/>
      <c r="I134" s="5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3"/>
      <c r="H135" s="3"/>
      <c r="I135" s="5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3"/>
      <c r="H136" s="3"/>
      <c r="I136" s="5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3"/>
      <c r="H137" s="3"/>
      <c r="I137" s="5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3"/>
      <c r="H138" s="3"/>
      <c r="I138" s="5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3"/>
      <c r="H139" s="3"/>
      <c r="I139" s="5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3"/>
      <c r="H140" s="3"/>
      <c r="I140" s="5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3"/>
      <c r="H141" s="3"/>
      <c r="I141" s="5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3"/>
      <c r="H142" s="3"/>
      <c r="I142" s="5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3"/>
      <c r="H143" s="3"/>
      <c r="I143" s="5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3"/>
      <c r="H144" s="3"/>
      <c r="I144" s="5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3"/>
      <c r="H145" s="3"/>
      <c r="I145" s="5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3"/>
      <c r="H146" s="3"/>
      <c r="I146" s="5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3"/>
      <c r="H147" s="3"/>
      <c r="I147" s="5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3"/>
      <c r="H148" s="3"/>
      <c r="I148" s="5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3"/>
      <c r="H149" s="3"/>
      <c r="I149" s="5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3"/>
      <c r="H150" s="3"/>
      <c r="I150" s="5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3"/>
      <c r="H151" s="3"/>
      <c r="I151" s="5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3"/>
      <c r="H152" s="3"/>
      <c r="I152" s="5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3"/>
      <c r="H153" s="3"/>
      <c r="I153" s="5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3"/>
      <c r="H154" s="3"/>
      <c r="I154" s="5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3"/>
      <c r="H155" s="3"/>
      <c r="I155" s="5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3"/>
      <c r="H156" s="3"/>
      <c r="I156" s="5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3"/>
      <c r="H157" s="3"/>
      <c r="I157" s="5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3"/>
      <c r="H158" s="3"/>
      <c r="I158" s="5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3"/>
      <c r="H159" s="3"/>
      <c r="I159" s="5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3"/>
      <c r="H160" s="3"/>
      <c r="I160" s="5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3"/>
      <c r="H161" s="3"/>
      <c r="I161" s="5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3"/>
      <c r="H162" s="3"/>
      <c r="I162" s="5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3"/>
      <c r="H163" s="3"/>
      <c r="I163" s="5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3"/>
      <c r="H164" s="3"/>
      <c r="I164" s="5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3"/>
      <c r="H165" s="3"/>
      <c r="I165" s="5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3"/>
      <c r="H166" s="3"/>
      <c r="I166" s="5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3"/>
      <c r="H167" s="3"/>
      <c r="I167" s="5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3"/>
      <c r="H168" s="3"/>
      <c r="I168" s="5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3"/>
      <c r="H169" s="3"/>
      <c r="I169" s="5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3"/>
      <c r="H170" s="3"/>
      <c r="I170" s="5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3"/>
      <c r="H171" s="3"/>
      <c r="I171" s="5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3"/>
      <c r="H172" s="3"/>
      <c r="I172" s="5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3"/>
      <c r="H173" s="3"/>
      <c r="I173" s="5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3"/>
      <c r="H174" s="3"/>
      <c r="I174" s="5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3"/>
      <c r="H175" s="3"/>
      <c r="I175" s="5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3"/>
      <c r="H176" s="3"/>
      <c r="I176" s="5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3"/>
      <c r="H177" s="3"/>
      <c r="I177" s="5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3"/>
      <c r="H178" s="3"/>
      <c r="I178" s="5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3"/>
      <c r="H179" s="3"/>
      <c r="I179" s="5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3"/>
      <c r="H180" s="3"/>
      <c r="I180" s="5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3"/>
      <c r="H181" s="3"/>
      <c r="I181" s="5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3"/>
      <c r="H182" s="3"/>
      <c r="I182" s="5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3"/>
      <c r="H183" s="3"/>
      <c r="I183" s="5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3"/>
      <c r="H184" s="3"/>
      <c r="I184" s="5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3"/>
      <c r="H185" s="3"/>
      <c r="I185" s="5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3"/>
      <c r="H186" s="3"/>
      <c r="I186" s="5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3"/>
      <c r="H187" s="3"/>
      <c r="I187" s="5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3"/>
      <c r="H188" s="3"/>
      <c r="I188" s="5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3"/>
      <c r="H189" s="3"/>
      <c r="I189" s="5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3"/>
      <c r="H190" s="3"/>
      <c r="I190" s="5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3"/>
      <c r="H191" s="3"/>
      <c r="I191" s="5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3"/>
      <c r="H192" s="3"/>
      <c r="I192" s="5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3"/>
      <c r="H193" s="3"/>
      <c r="I193" s="5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3"/>
      <c r="H194" s="3"/>
      <c r="I194" s="5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3"/>
      <c r="H195" s="3"/>
      <c r="I195" s="5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3"/>
      <c r="H196" s="3"/>
      <c r="I196" s="5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3"/>
      <c r="H197" s="3"/>
      <c r="I197" s="5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3"/>
      <c r="H198" s="3"/>
      <c r="I198" s="5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3"/>
      <c r="H199" s="3"/>
      <c r="I199" s="5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3"/>
      <c r="H200" s="3"/>
      <c r="I200" s="5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3"/>
      <c r="H201" s="3"/>
      <c r="I201" s="5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3"/>
      <c r="H202" s="3"/>
      <c r="I202" s="5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3"/>
      <c r="H203" s="3"/>
      <c r="I203" s="5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3"/>
      <c r="H204" s="3"/>
      <c r="I204" s="5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3"/>
      <c r="H205" s="3"/>
      <c r="I205" s="5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3"/>
      <c r="H206" s="3"/>
      <c r="I206" s="5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3"/>
      <c r="H207" s="3"/>
      <c r="I207" s="5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3"/>
      <c r="H208" s="3"/>
      <c r="I208" s="5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3"/>
      <c r="H209" s="3"/>
      <c r="I209" s="5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3"/>
      <c r="H210" s="3"/>
      <c r="I210" s="5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3"/>
      <c r="H211" s="3"/>
      <c r="I211" s="5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3"/>
      <c r="H212" s="3"/>
      <c r="I212" s="5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3"/>
      <c r="H213" s="3"/>
      <c r="I213" s="5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3"/>
      <c r="H214" s="3"/>
      <c r="I214" s="5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3"/>
      <c r="H215" s="3"/>
      <c r="I215" s="5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3"/>
      <c r="H216" s="3"/>
      <c r="I216" s="5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3"/>
      <c r="H217" s="3"/>
      <c r="I217" s="5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3"/>
      <c r="H218" s="3"/>
      <c r="I218" s="5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3"/>
      <c r="H219" s="3"/>
      <c r="I219" s="5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3"/>
      <c r="H220" s="3"/>
      <c r="I220" s="5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F221" s="53"/>
    </row>
    <row r="222" spans="1:29" ht="15.75" customHeight="1">
      <c r="F222" s="53"/>
    </row>
    <row r="223" spans="1:29" ht="15.75" customHeight="1">
      <c r="F223" s="53"/>
    </row>
    <row r="224" spans="1:29" ht="15.75" customHeight="1">
      <c r="F224" s="53"/>
    </row>
    <row r="225" spans="6:6" ht="15.75" customHeight="1">
      <c r="F225" s="53"/>
    </row>
    <row r="226" spans="6:6" ht="15.75" customHeight="1">
      <c r="F226" s="53"/>
    </row>
    <row r="227" spans="6:6" ht="15.75" customHeight="1">
      <c r="F227" s="53"/>
    </row>
    <row r="228" spans="6:6" ht="15.75" customHeight="1">
      <c r="F228" s="53"/>
    </row>
    <row r="229" spans="6:6" ht="15.75" customHeight="1">
      <c r="F229" s="53"/>
    </row>
    <row r="230" spans="6:6" ht="15.75" customHeight="1">
      <c r="F230" s="53"/>
    </row>
    <row r="231" spans="6:6" ht="15.75" customHeight="1">
      <c r="F231" s="53"/>
    </row>
    <row r="232" spans="6:6" ht="15.75" customHeight="1">
      <c r="F232" s="53"/>
    </row>
    <row r="233" spans="6:6" ht="15.75" customHeight="1">
      <c r="F233" s="53"/>
    </row>
    <row r="234" spans="6:6" ht="15.75" customHeight="1">
      <c r="F234" s="53"/>
    </row>
    <row r="235" spans="6:6" ht="15.75" customHeight="1">
      <c r="F235" s="53"/>
    </row>
    <row r="236" spans="6:6" ht="15.75" customHeight="1">
      <c r="F236" s="53"/>
    </row>
    <row r="237" spans="6:6" ht="15.75" customHeight="1">
      <c r="F237" s="53"/>
    </row>
    <row r="238" spans="6:6" ht="15.75" customHeight="1"/>
    <row r="239" spans="6:6" ht="15.75" customHeight="1"/>
    <row r="240" spans="6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M2"/>
  </mergeCells>
  <phoneticPr fontId="24" type="noConversion"/>
  <dataValidations count="1">
    <dataValidation type="list" allowBlank="1" sqref="F6:F237" xr:uid="{00000000-0002-0000-0100-000000000000}">
      <formula1>"카드결제,계좌이체,현금인출,사비집행"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Seonho Kim</dc:creator>
  <cp:lastModifiedBy>Dell</cp:lastModifiedBy>
  <dcterms:created xsi:type="dcterms:W3CDTF">2022-12-25T14:08:14Z</dcterms:created>
  <dcterms:modified xsi:type="dcterms:W3CDTF">2022-12-25T14:08:14Z</dcterms:modified>
</cp:coreProperties>
</file>