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david-private/Downloads/"/>
    </mc:Choice>
  </mc:AlternateContent>
  <xr:revisionPtr revIDLastSave="0" documentId="13_ncr:1_{D029548B-ADE6-7A4E-9441-60D3F7BC0928}" xr6:coauthVersionLast="47" xr6:coauthVersionMax="47" xr10:uidLastSave="{00000000-0000-0000-0000-000000000000}"/>
  <bookViews>
    <workbookView xWindow="1220" yWindow="500" windowWidth="39740" windowHeight="2510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+VU9UhCp0UEFjaDIjA+FVBP+gVw=="/>
    </ext>
  </extLst>
</workbook>
</file>

<file path=xl/calcChain.xml><?xml version="1.0" encoding="utf-8"?>
<calcChain xmlns="http://schemas.openxmlformats.org/spreadsheetml/2006/main">
  <c r="I46" i="1" l="1"/>
  <c r="I71" i="1"/>
  <c r="J71" i="1" s="1"/>
  <c r="H71" i="1"/>
  <c r="I66" i="1"/>
  <c r="J66" i="1" s="1"/>
  <c r="H66" i="1"/>
  <c r="I61" i="1"/>
  <c r="J61" i="1" s="1"/>
  <c r="H61" i="1"/>
  <c r="I45" i="1"/>
  <c r="J45" i="1" s="1"/>
  <c r="H45" i="1"/>
  <c r="J44" i="1"/>
  <c r="I43" i="1"/>
  <c r="J43" i="1" s="1"/>
  <c r="H43" i="1"/>
  <c r="J42" i="1"/>
  <c r="I41" i="1"/>
  <c r="J41" i="1" s="1"/>
  <c r="H41" i="1"/>
  <c r="J40" i="1"/>
  <c r="J39" i="1"/>
  <c r="J38" i="1"/>
  <c r="I37" i="1"/>
  <c r="J37" i="1" s="1"/>
  <c r="H37" i="1"/>
  <c r="J36" i="1"/>
  <c r="I35" i="1"/>
  <c r="J35" i="1" s="1"/>
  <c r="H35" i="1"/>
  <c r="J34" i="1"/>
  <c r="I33" i="1"/>
  <c r="J33" i="1" s="1"/>
  <c r="H33" i="1"/>
  <c r="J32" i="1"/>
  <c r="I31" i="1"/>
  <c r="J31" i="1" s="1"/>
  <c r="H31" i="1"/>
  <c r="H46" i="1" s="1"/>
  <c r="H47" i="1" s="1"/>
  <c r="H53" i="1" s="1"/>
  <c r="J30" i="1"/>
  <c r="J29" i="1"/>
  <c r="I19" i="1"/>
  <c r="I70" i="1" s="1"/>
  <c r="H19" i="1"/>
  <c r="H70" i="1" s="1"/>
  <c r="H72" i="1" s="1"/>
  <c r="J18" i="1"/>
  <c r="J17" i="1"/>
  <c r="J16" i="1"/>
  <c r="I16" i="1"/>
  <c r="I65" i="1" s="1"/>
  <c r="H16" i="1"/>
  <c r="H65" i="1" s="1"/>
  <c r="H67" i="1" s="1"/>
  <c r="J15" i="1"/>
  <c r="J14" i="1"/>
  <c r="J13" i="1"/>
  <c r="J12" i="1"/>
  <c r="J11" i="1"/>
  <c r="J10" i="1"/>
  <c r="I10" i="1"/>
  <c r="I60" i="1" s="1"/>
  <c r="H10" i="1"/>
  <c r="H60" i="1" s="1"/>
  <c r="H62" i="1" s="1"/>
  <c r="J8" i="1"/>
  <c r="J7" i="1"/>
  <c r="J6" i="1"/>
  <c r="J5" i="1"/>
  <c r="I62" i="1" l="1"/>
  <c r="J62" i="1" s="1"/>
  <c r="J60" i="1"/>
  <c r="I72" i="1"/>
  <c r="J72" i="1" s="1"/>
  <c r="J70" i="1"/>
  <c r="I67" i="1"/>
  <c r="J67" i="1" s="1"/>
  <c r="J65" i="1"/>
  <c r="J19" i="1"/>
  <c r="H20" i="1"/>
  <c r="H52" i="1" s="1"/>
  <c r="H54" i="1" s="1"/>
  <c r="I20" i="1"/>
  <c r="J46" i="1" l="1"/>
  <c r="I47" i="1"/>
  <c r="I52" i="1"/>
  <c r="J20" i="1"/>
  <c r="J52" i="1" l="1"/>
  <c r="J47" i="1"/>
  <c r="I53" i="1"/>
  <c r="J53" i="1" s="1"/>
  <c r="I54" i="1" l="1"/>
  <c r="J54" i="1" s="1"/>
</calcChain>
</file>

<file path=xl/sharedStrings.xml><?xml version="1.0" encoding="utf-8"?>
<sst xmlns="http://schemas.openxmlformats.org/spreadsheetml/2006/main" count="161" uniqueCount="90">
  <si>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</si>
  <si>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</si>
  <si>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</si>
  <si>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</si>
  <si>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</si>
  <si>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</si>
  <si>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</si>
  <si>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</si>
  <si>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</si>
  <si>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r>
      <rPr>
        <sz val="10"/>
        <color rgb="FF000000"/>
        <rFont val="Arial"/>
      </rPr>
      <t xml:space="preserve">KAIST 산업디자인학과 </t>
    </r>
    <r>
      <rPr>
        <sz val="10"/>
        <color rgb="FF000000"/>
        <rFont val="Arial"/>
      </rPr>
      <t>학생회</t>
    </r>
  </si>
  <si>
    <t>학생</t>
  </si>
  <si>
    <t>기층 예산 이월금</t>
  </si>
  <si>
    <t>AA</t>
  </si>
  <si>
    <r>
      <rPr>
        <sz val="10"/>
        <color rgb="FF000000"/>
        <rFont val="Arial"/>
      </rPr>
      <t>예금결산</t>
    </r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이자</t>
    </r>
  </si>
  <si>
    <t>AB</t>
  </si>
  <si>
    <t>입출금통장 이자</t>
  </si>
  <si>
    <t>기층 예산</t>
  </si>
  <si>
    <t>AC</t>
  </si>
  <si>
    <t>-</t>
  </si>
  <si>
    <t>기층 예산 지원 받지 않음.</t>
  </si>
  <si>
    <t>격려금</t>
  </si>
  <si>
    <t>AD</t>
  </si>
  <si>
    <t>소수과 합동 체육대회 진행비 환급</t>
  </si>
  <si>
    <t>AE</t>
  </si>
  <si>
    <t>계</t>
  </si>
  <si>
    <t>본회계</t>
  </si>
  <si>
    <t>랩 홍보 영상 제작</t>
  </si>
  <si>
    <t>BA</t>
  </si>
  <si>
    <t>진로 인터뷰 카드뉴스 제작</t>
  </si>
  <si>
    <t>BB</t>
  </si>
  <si>
    <t>학과 워크샵</t>
  </si>
  <si>
    <t>BC</t>
  </si>
  <si>
    <t>재개 사업, 전년도 동분기 결산 없음</t>
  </si>
  <si>
    <t>학과 설명회</t>
  </si>
  <si>
    <t>BF</t>
  </si>
  <si>
    <t>과제 전시회</t>
  </si>
  <si>
    <t>BG</t>
  </si>
  <si>
    <t>상반기 신설 사업, 전년도 동분기 결산 없음</t>
  </si>
  <si>
    <t>자치</t>
  </si>
  <si>
    <t>전반기 이월금</t>
  </si>
  <si>
    <t>CA</t>
  </si>
  <si>
    <t>이월금은 모두 학생회계에 포함되는 기층 예산 이월금에 해당됨</t>
  </si>
  <si>
    <t>소수과 합동 체육대회 참가비</t>
  </si>
  <si>
    <t>CB</t>
  </si>
  <si>
    <t>참가비는 인당 3,000원/인원수 미리 파악 불가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</si>
  <si>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</si>
  <si>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</si>
  <si>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</si>
  <si>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</si>
  <si>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</si>
  <si>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</rPr>
      <t>전년도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결산</t>
    </r>
  </si>
  <si>
    <r>
      <rPr>
        <b/>
        <sz val="10"/>
        <color rgb="FF000000"/>
        <rFont val="Arial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예산</t>
    </r>
  </si>
  <si>
    <t xml:space="preserve">비고 </t>
  </si>
  <si>
    <t>KAIST
산업디자인학과 학생회</t>
  </si>
  <si>
    <t>학생회장 김대욱</t>
  </si>
  <si>
    <t>인터뷰 다과</t>
  </si>
  <si>
    <t>A1</t>
  </si>
  <si>
    <t>회의비</t>
  </si>
  <si>
    <t>A2</t>
  </si>
  <si>
    <t xml:space="preserve">인원수:5인
사업수혜자: 산업디자인학과 학부생 전체 </t>
  </si>
  <si>
    <t>진로 TF 장 김가현</t>
  </si>
  <si>
    <t>B1</t>
  </si>
  <si>
    <t xml:space="preserve">사업수혜자: 산업디자인학과 학부생 전체 / 예산 필요 없음 </t>
  </si>
  <si>
    <t>워크샵 준비 비용</t>
  </si>
  <si>
    <t>C1</t>
  </si>
  <si>
    <t>사업수혜자: 산업디자인학과 학부생 전체 / 3년만에 재개하는 사업으로 세부 사항이 아직 미정</t>
  </si>
  <si>
    <t>학과 설명회 운영 비용</t>
  </si>
  <si>
    <t>D1</t>
  </si>
  <si>
    <t>사업수혜자: 산업디자인학과 학부 22학번</t>
  </si>
  <si>
    <t>홍보 포스터, 현수막</t>
  </si>
  <si>
    <t>E1</t>
  </si>
  <si>
    <t>22년 상반기에 처음 진행된 사업</t>
  </si>
  <si>
    <t>굿즈 제작</t>
  </si>
  <si>
    <t>E2</t>
  </si>
  <si>
    <t>사업수혜자: 산업디자인학과 학부생 전체 / 22년 상반기에 처음 진행된 사업</t>
  </si>
  <si>
    <t>과제 전시회 운영 비용</t>
  </si>
  <si>
    <t>E3</t>
  </si>
  <si>
    <t>소수과 합동 체육대회</t>
  </si>
  <si>
    <t>쳬육대회 준비 비용</t>
  </si>
  <si>
    <t>F1</t>
  </si>
  <si>
    <t>사업수혜자: 소수과 합동 체육대회 참여 학생 / 3년만에 재개하는 사업</t>
  </si>
  <si>
    <t>G1</t>
  </si>
  <si>
    <t xml:space="preserve">사업수혜자: 학생회 </t>
  </si>
  <si>
    <t>합계</t>
  </si>
  <si>
    <t>전체 대항목 총계</t>
  </si>
  <si>
    <t>전년도</t>
  </si>
  <si>
    <t>당해년도</t>
  </si>
  <si>
    <t>전년도 대비</t>
  </si>
  <si>
    <t>수익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</si>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</sst>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9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theme="1"/>
      <name val="Arial"/>
    </font>
    <font>
      <sz val="8"/>
      <name val="Arial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76" fontId="2" fillId="5" borderId="5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76" fontId="1" fillId="3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78" fontId="2" fillId="4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10" fontId="2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8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7" fillId="8" borderId="15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 wrapText="1"/>
    </xf>
    <xf numFmtId="176" fontId="7" fillId="10" borderId="9" xfId="0" applyNumberFormat="1" applyFont="1" applyFill="1" applyBorder="1" applyAlignment="1">
      <alignment horizontal="center" vertical="center" wrapText="1"/>
    </xf>
    <xf numFmtId="176" fontId="7" fillId="10" borderId="5" xfId="0" applyNumberFormat="1" applyFont="1" applyFill="1" applyBorder="1" applyAlignment="1">
      <alignment horizontal="center" vertical="center" wrapText="1"/>
    </xf>
    <xf numFmtId="176" fontId="7" fillId="10" borderId="18" xfId="0" applyNumberFormat="1" applyFont="1" applyFill="1" applyBorder="1" applyAlignment="1">
      <alignment horizontal="center" vertical="center" wrapText="1"/>
    </xf>
    <xf numFmtId="177" fontId="4" fillId="10" borderId="17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176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2" xfId="0" applyFont="1" applyBorder="1"/>
    <xf numFmtId="176" fontId="1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7" borderId="9" xfId="0" applyNumberFormat="1" applyFont="1" applyFill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76" fontId="1" fillId="3" borderId="7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76" fontId="1" fillId="3" borderId="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3"/>
  <sheetViews>
    <sheetView tabSelected="1" workbookViewId="0">
      <selection activeCell="K51" sqref="K51"/>
    </sheetView>
  </sheetViews>
  <sheetFormatPr baseColWidth="10" defaultColWidth="12.6640625" defaultRowHeight="15" customHeight="1" x14ac:dyDescent="0.15"/>
  <cols>
    <col min="3" max="3" width="14.1640625" customWidth="1"/>
    <col min="4" max="4" width="20.6640625" customWidth="1"/>
    <col min="5" max="5" width="12.83203125" customWidth="1"/>
    <col min="6" max="6" width="29.1640625" customWidth="1"/>
    <col min="8" max="8" width="17.33203125" customWidth="1"/>
    <col min="9" max="9" width="13.1640625" customWidth="1"/>
    <col min="10" max="10" width="15.83203125" customWidth="1"/>
    <col min="11" max="11" width="25.83203125" customWidth="1"/>
  </cols>
  <sheetData>
    <row r="1" spans="1:29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 x14ac:dyDescent="0.15">
      <c r="A3" s="1"/>
      <c r="B3" s="1"/>
      <c r="C3" s="2"/>
      <c r="D3" s="90" t="s">
        <v>0</v>
      </c>
      <c r="E3" s="91"/>
      <c r="F3" s="91"/>
      <c r="G3" s="91"/>
      <c r="H3" s="91"/>
      <c r="I3" s="91"/>
      <c r="J3" s="91"/>
      <c r="K3" s="9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 x14ac:dyDescent="0.15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 x14ac:dyDescent="0.15">
      <c r="A5" s="1"/>
      <c r="B5" s="1"/>
      <c r="C5" s="1"/>
      <c r="D5" s="93" t="s">
        <v>9</v>
      </c>
      <c r="E5" s="93" t="s">
        <v>10</v>
      </c>
      <c r="F5" s="6" t="s">
        <v>11</v>
      </c>
      <c r="G5" s="7" t="s">
        <v>12</v>
      </c>
      <c r="H5" s="8">
        <v>1351943</v>
      </c>
      <c r="I5" s="9">
        <v>2033541</v>
      </c>
      <c r="J5" s="10">
        <f t="shared" ref="J5:J8" si="0">IFERROR(I5/H5, "-%")</f>
        <v>1.5041617878860278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 x14ac:dyDescent="0.15">
      <c r="A6" s="1"/>
      <c r="B6" s="1"/>
      <c r="C6" s="1"/>
      <c r="D6" s="82"/>
      <c r="E6" s="82"/>
      <c r="F6" s="6" t="s">
        <v>13</v>
      </c>
      <c r="G6" s="7" t="s">
        <v>14</v>
      </c>
      <c r="H6" s="12">
        <v>723</v>
      </c>
      <c r="I6" s="9">
        <v>0</v>
      </c>
      <c r="J6" s="10">
        <f t="shared" si="0"/>
        <v>0</v>
      </c>
      <c r="K6" s="11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 x14ac:dyDescent="0.15">
      <c r="A7" s="1"/>
      <c r="B7" s="1"/>
      <c r="C7" s="1"/>
      <c r="D7" s="82"/>
      <c r="E7" s="82"/>
      <c r="F7" s="6" t="s">
        <v>16</v>
      </c>
      <c r="G7" s="7" t="s">
        <v>17</v>
      </c>
      <c r="H7" s="13">
        <v>227000</v>
      </c>
      <c r="I7" s="14" t="s">
        <v>18</v>
      </c>
      <c r="J7" s="10" t="str">
        <f t="shared" si="0"/>
        <v>-%</v>
      </c>
      <c r="K7" s="15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" x14ac:dyDescent="0.15">
      <c r="A8" s="1"/>
      <c r="B8" s="1"/>
      <c r="C8" s="1"/>
      <c r="D8" s="82"/>
      <c r="E8" s="82"/>
      <c r="F8" s="7" t="s">
        <v>20</v>
      </c>
      <c r="G8" s="7" t="s">
        <v>21</v>
      </c>
      <c r="H8" s="13">
        <v>230768</v>
      </c>
      <c r="I8" s="14">
        <v>0</v>
      </c>
      <c r="J8" s="10">
        <f t="shared" si="0"/>
        <v>0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 x14ac:dyDescent="0.15">
      <c r="A9" s="1"/>
      <c r="B9" s="1"/>
      <c r="C9" s="1"/>
      <c r="D9" s="82"/>
      <c r="E9" s="82"/>
      <c r="F9" s="16" t="s">
        <v>22</v>
      </c>
      <c r="G9" s="16" t="s">
        <v>23</v>
      </c>
      <c r="H9" s="13" t="s">
        <v>18</v>
      </c>
      <c r="I9" s="14">
        <v>0</v>
      </c>
      <c r="J9" s="10"/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3" x14ac:dyDescent="0.15">
      <c r="A10" s="1"/>
      <c r="B10" s="1"/>
      <c r="C10" s="1"/>
      <c r="D10" s="82"/>
      <c r="E10" s="83"/>
      <c r="F10" s="85" t="s">
        <v>24</v>
      </c>
      <c r="G10" s="77"/>
      <c r="H10" s="17">
        <f>SUM(H5:H9)</f>
        <v>1810434</v>
      </c>
      <c r="I10" s="18">
        <f>SUM(I5:I9)</f>
        <v>2033541</v>
      </c>
      <c r="J10" s="19">
        <f t="shared" ref="J10:J20" si="1">IFERROR(I10/H10, "-%")</f>
        <v>1.1232339869887551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 x14ac:dyDescent="0.15">
      <c r="A11" s="1"/>
      <c r="B11" s="1"/>
      <c r="C11" s="1"/>
      <c r="D11" s="82"/>
      <c r="E11" s="93" t="s">
        <v>25</v>
      </c>
      <c r="F11" s="6" t="s">
        <v>26</v>
      </c>
      <c r="G11" s="7" t="s">
        <v>27</v>
      </c>
      <c r="H11" s="13">
        <v>83400</v>
      </c>
      <c r="I11" s="13">
        <v>150000</v>
      </c>
      <c r="J11" s="10">
        <f t="shared" si="1"/>
        <v>1.7985611510791366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 x14ac:dyDescent="0.15">
      <c r="A12" s="1"/>
      <c r="B12" s="1"/>
      <c r="C12" s="1"/>
      <c r="D12" s="82"/>
      <c r="E12" s="82"/>
      <c r="F12" s="22" t="s">
        <v>28</v>
      </c>
      <c r="G12" s="22" t="s">
        <v>29</v>
      </c>
      <c r="H12" s="23">
        <v>0</v>
      </c>
      <c r="I12" s="23">
        <v>0</v>
      </c>
      <c r="J12" s="10" t="str">
        <f t="shared" si="1"/>
        <v>-%</v>
      </c>
      <c r="K12" s="2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 x14ac:dyDescent="0.15">
      <c r="A13" s="1"/>
      <c r="B13" s="1"/>
      <c r="C13" s="1"/>
      <c r="D13" s="82"/>
      <c r="E13" s="82"/>
      <c r="F13" s="25" t="s">
        <v>30</v>
      </c>
      <c r="G13" s="25" t="s">
        <v>31</v>
      </c>
      <c r="H13" s="23" t="s">
        <v>18</v>
      </c>
      <c r="I13" s="23">
        <v>1200000</v>
      </c>
      <c r="J13" s="10" t="str">
        <f t="shared" si="1"/>
        <v>-%</v>
      </c>
      <c r="K13" s="26" t="s">
        <v>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 x14ac:dyDescent="0.15">
      <c r="A14" s="27"/>
      <c r="B14" s="27"/>
      <c r="C14" s="1"/>
      <c r="D14" s="82"/>
      <c r="E14" s="82"/>
      <c r="F14" s="25" t="s">
        <v>33</v>
      </c>
      <c r="G14" s="25" t="s">
        <v>34</v>
      </c>
      <c r="H14" s="23">
        <v>643200</v>
      </c>
      <c r="I14" s="23">
        <v>1000000</v>
      </c>
      <c r="J14" s="10">
        <f t="shared" si="1"/>
        <v>1.5547263681592041</v>
      </c>
      <c r="K14" s="2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 x14ac:dyDescent="0.15">
      <c r="A15" s="1"/>
      <c r="B15" s="1"/>
      <c r="C15" s="1"/>
      <c r="D15" s="82"/>
      <c r="E15" s="82"/>
      <c r="F15" s="22" t="s">
        <v>35</v>
      </c>
      <c r="G15" s="25" t="s">
        <v>36</v>
      </c>
      <c r="H15" s="23" t="s">
        <v>18</v>
      </c>
      <c r="I15" s="23">
        <v>1000000</v>
      </c>
      <c r="J15" s="10" t="str">
        <f t="shared" si="1"/>
        <v>-%</v>
      </c>
      <c r="K15" s="28" t="s">
        <v>37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 x14ac:dyDescent="0.15">
      <c r="A16" s="1"/>
      <c r="B16" s="1"/>
      <c r="C16" s="1"/>
      <c r="D16" s="82"/>
      <c r="E16" s="83"/>
      <c r="F16" s="85" t="s">
        <v>24</v>
      </c>
      <c r="G16" s="77"/>
      <c r="H16" s="17">
        <f t="shared" ref="H16:I16" si="2">SUM(H11:H15)</f>
        <v>726600</v>
      </c>
      <c r="I16" s="17">
        <f t="shared" si="2"/>
        <v>3350000</v>
      </c>
      <c r="J16" s="19">
        <f t="shared" si="1"/>
        <v>4.6105147261216626</v>
      </c>
      <c r="K16" s="2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 x14ac:dyDescent="0.15">
      <c r="A17" s="1"/>
      <c r="B17" s="1"/>
      <c r="C17" s="1"/>
      <c r="D17" s="82"/>
      <c r="E17" s="93" t="s">
        <v>38</v>
      </c>
      <c r="F17" s="6" t="s">
        <v>39</v>
      </c>
      <c r="G17" s="16" t="s">
        <v>40</v>
      </c>
      <c r="H17" s="13" t="s">
        <v>18</v>
      </c>
      <c r="I17" s="13" t="s">
        <v>18</v>
      </c>
      <c r="J17" s="7" t="str">
        <f t="shared" si="1"/>
        <v>-%</v>
      </c>
      <c r="K17" s="21" t="s">
        <v>41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 x14ac:dyDescent="0.15">
      <c r="A18" s="1"/>
      <c r="B18" s="1"/>
      <c r="C18" s="1"/>
      <c r="D18" s="82"/>
      <c r="E18" s="82"/>
      <c r="F18" s="29" t="s">
        <v>42</v>
      </c>
      <c r="G18" s="16" t="s">
        <v>43</v>
      </c>
      <c r="H18" s="13" t="s">
        <v>18</v>
      </c>
      <c r="I18" s="13">
        <v>0</v>
      </c>
      <c r="J18" s="7" t="str">
        <f t="shared" si="1"/>
        <v>-%</v>
      </c>
      <c r="K18" s="30" t="s">
        <v>44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 x14ac:dyDescent="0.15">
      <c r="A19" s="1"/>
      <c r="B19" s="1"/>
      <c r="C19" s="1"/>
      <c r="D19" s="82"/>
      <c r="E19" s="83"/>
      <c r="F19" s="85" t="s">
        <v>24</v>
      </c>
      <c r="G19" s="77"/>
      <c r="H19" s="17">
        <f t="shared" ref="H19:I19" si="3">SUM(H17:H18)</f>
        <v>0</v>
      </c>
      <c r="I19" s="17">
        <f t="shared" si="3"/>
        <v>0</v>
      </c>
      <c r="J19" s="19" t="str">
        <f t="shared" si="1"/>
        <v>-%</v>
      </c>
      <c r="K19" s="2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 x14ac:dyDescent="0.15">
      <c r="A20" s="1"/>
      <c r="B20" s="1"/>
      <c r="C20" s="1"/>
      <c r="D20" s="83"/>
      <c r="E20" s="86" t="s">
        <v>45</v>
      </c>
      <c r="F20" s="76"/>
      <c r="G20" s="77"/>
      <c r="H20" s="31">
        <f t="shared" ref="H20:I20" si="4">SUM(H10,H16)</f>
        <v>2537034</v>
      </c>
      <c r="I20" s="31">
        <f t="shared" si="4"/>
        <v>5383541</v>
      </c>
      <c r="J20" s="32">
        <f t="shared" si="1"/>
        <v>2.1219822044166534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15">
      <c r="A23" s="1"/>
      <c r="B23" s="1"/>
      <c r="C23" s="1"/>
      <c r="D23" s="1"/>
      <c r="E23" s="1"/>
      <c r="F23" s="34"/>
      <c r="G23" s="34"/>
      <c r="H23" s="35"/>
      <c r="I23" s="35"/>
      <c r="J23" s="1"/>
      <c r="K23" s="3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36"/>
      <c r="Y24" s="36"/>
      <c r="Z24" s="36"/>
      <c r="AA24" s="36"/>
      <c r="AB24" s="36"/>
      <c r="AC24" s="36"/>
    </row>
    <row r="25" spans="1:29" ht="13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36"/>
      <c r="Y25" s="36"/>
      <c r="Z25" s="36"/>
      <c r="AA25" s="36"/>
      <c r="AB25" s="36"/>
      <c r="AC25" s="36"/>
    </row>
    <row r="26" spans="1:29" ht="1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6"/>
      <c r="Y26" s="36"/>
      <c r="Z26" s="36"/>
      <c r="AA26" s="36"/>
      <c r="AB26" s="36"/>
      <c r="AC26" s="36"/>
    </row>
    <row r="27" spans="1:29" ht="13" x14ac:dyDescent="0.15">
      <c r="A27" s="1"/>
      <c r="B27" s="87" t="s">
        <v>46</v>
      </c>
      <c r="C27" s="76"/>
      <c r="D27" s="76"/>
      <c r="E27" s="76"/>
      <c r="F27" s="76"/>
      <c r="G27" s="76"/>
      <c r="H27" s="76"/>
      <c r="I27" s="76"/>
      <c r="J27" s="76"/>
      <c r="K27" s="7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6"/>
      <c r="Y27" s="36"/>
      <c r="Z27" s="36"/>
      <c r="AA27" s="36"/>
      <c r="AB27" s="36"/>
      <c r="AC27" s="36"/>
    </row>
    <row r="28" spans="1:29" ht="13" x14ac:dyDescent="0.15">
      <c r="A28" s="1"/>
      <c r="B28" s="37" t="s">
        <v>1</v>
      </c>
      <c r="C28" s="37" t="s">
        <v>47</v>
      </c>
      <c r="D28" s="37" t="s">
        <v>48</v>
      </c>
      <c r="E28" s="37" t="s">
        <v>2</v>
      </c>
      <c r="F28" s="37" t="s">
        <v>49</v>
      </c>
      <c r="G28" s="38" t="s">
        <v>4</v>
      </c>
      <c r="H28" s="38" t="s">
        <v>50</v>
      </c>
      <c r="I28" s="38" t="s">
        <v>51</v>
      </c>
      <c r="J28" s="39" t="s">
        <v>7</v>
      </c>
      <c r="K28" s="37" t="s">
        <v>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6"/>
      <c r="Y28" s="36"/>
      <c r="Z28" s="36"/>
      <c r="AA28" s="36"/>
      <c r="AB28" s="36"/>
      <c r="AC28" s="36"/>
    </row>
    <row r="29" spans="1:29" ht="13" x14ac:dyDescent="0.15">
      <c r="A29" s="1"/>
      <c r="B29" s="84" t="s">
        <v>53</v>
      </c>
      <c r="C29" s="96" t="s">
        <v>54</v>
      </c>
      <c r="D29" s="81" t="s">
        <v>26</v>
      </c>
      <c r="E29" s="12" t="s">
        <v>25</v>
      </c>
      <c r="F29" s="12" t="s">
        <v>55</v>
      </c>
      <c r="G29" s="40" t="s">
        <v>56</v>
      </c>
      <c r="H29" s="12">
        <v>83400</v>
      </c>
      <c r="I29" s="13" t="s">
        <v>18</v>
      </c>
      <c r="J29" s="10" t="str">
        <f t="shared" ref="J29:J47" si="5">IFERROR(I29/H29, "-%")</f>
        <v>-%</v>
      </c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36"/>
      <c r="Y29" s="36"/>
      <c r="Z29" s="36"/>
      <c r="AA29" s="36"/>
      <c r="AB29" s="36"/>
      <c r="AC29" s="36"/>
    </row>
    <row r="30" spans="1:29" ht="32.25" customHeight="1" x14ac:dyDescent="0.15">
      <c r="A30" s="1"/>
      <c r="B30" s="82"/>
      <c r="C30" s="82"/>
      <c r="D30" s="82"/>
      <c r="E30" s="40" t="s">
        <v>25</v>
      </c>
      <c r="F30" s="12" t="s">
        <v>57</v>
      </c>
      <c r="G30" s="41" t="s">
        <v>58</v>
      </c>
      <c r="H30" s="12" t="s">
        <v>18</v>
      </c>
      <c r="I30" s="13">
        <v>75000</v>
      </c>
      <c r="J30" s="10" t="str">
        <f t="shared" si="5"/>
        <v>-%</v>
      </c>
      <c r="K30" s="30" t="s">
        <v>59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6"/>
      <c r="Y30" s="36"/>
      <c r="Z30" s="36"/>
      <c r="AA30" s="36"/>
      <c r="AB30" s="36"/>
      <c r="AC30" s="36"/>
    </row>
    <row r="31" spans="1:29" ht="13" x14ac:dyDescent="0.15">
      <c r="A31" s="1"/>
      <c r="B31" s="82"/>
      <c r="C31" s="82"/>
      <c r="D31" s="83"/>
      <c r="E31" s="75" t="s">
        <v>24</v>
      </c>
      <c r="F31" s="76"/>
      <c r="G31" s="77"/>
      <c r="H31" s="17">
        <f>SUM(H29:H30)</f>
        <v>83400</v>
      </c>
      <c r="I31" s="17">
        <f>SUM(I29:I30)</f>
        <v>75000</v>
      </c>
      <c r="J31" s="19">
        <f t="shared" si="5"/>
        <v>0.89928057553956831</v>
      </c>
      <c r="K31" s="4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" x14ac:dyDescent="0.15">
      <c r="A32" s="1"/>
      <c r="B32" s="82"/>
      <c r="C32" s="94" t="s">
        <v>60</v>
      </c>
      <c r="D32" s="89" t="s">
        <v>28</v>
      </c>
      <c r="E32" s="40" t="s">
        <v>25</v>
      </c>
      <c r="F32" s="12" t="s">
        <v>55</v>
      </c>
      <c r="G32" s="43" t="s">
        <v>61</v>
      </c>
      <c r="H32" s="12">
        <v>0</v>
      </c>
      <c r="I32" s="13" t="s">
        <v>18</v>
      </c>
      <c r="J32" s="7" t="str">
        <f t="shared" si="5"/>
        <v>-%</v>
      </c>
      <c r="K32" s="30" t="s">
        <v>62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 x14ac:dyDescent="0.15">
      <c r="A33" s="1"/>
      <c r="B33" s="82"/>
      <c r="C33" s="82"/>
      <c r="D33" s="83"/>
      <c r="E33" s="75" t="s">
        <v>24</v>
      </c>
      <c r="F33" s="76"/>
      <c r="G33" s="77"/>
      <c r="H33" s="17">
        <f t="shared" ref="H33:I33" si="6">SUM(H32)</f>
        <v>0</v>
      </c>
      <c r="I33" s="17">
        <f t="shared" si="6"/>
        <v>0</v>
      </c>
      <c r="J33" s="44" t="str">
        <f t="shared" si="5"/>
        <v>-%</v>
      </c>
      <c r="K33" s="4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 x14ac:dyDescent="0.15">
      <c r="A34" s="1"/>
      <c r="B34" s="82"/>
      <c r="C34" s="78" t="s">
        <v>54</v>
      </c>
      <c r="D34" s="89" t="s">
        <v>30</v>
      </c>
      <c r="E34" s="45" t="s">
        <v>25</v>
      </c>
      <c r="F34" s="12" t="s">
        <v>63</v>
      </c>
      <c r="G34" s="12" t="s">
        <v>64</v>
      </c>
      <c r="H34" s="12" t="s">
        <v>18</v>
      </c>
      <c r="I34" s="12">
        <v>1200000</v>
      </c>
      <c r="J34" s="7" t="str">
        <f t="shared" si="5"/>
        <v>-%</v>
      </c>
      <c r="K34" s="46" t="s">
        <v>65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15">
      <c r="A35" s="1"/>
      <c r="B35" s="82"/>
      <c r="C35" s="79"/>
      <c r="D35" s="83"/>
      <c r="E35" s="75" t="s">
        <v>24</v>
      </c>
      <c r="F35" s="76"/>
      <c r="G35" s="77"/>
      <c r="H35" s="17">
        <f t="shared" ref="H35:I35" si="7">SUM(H34)</f>
        <v>0</v>
      </c>
      <c r="I35" s="17">
        <f t="shared" si="7"/>
        <v>1200000</v>
      </c>
      <c r="J35" s="44" t="str">
        <f t="shared" si="5"/>
        <v>-%</v>
      </c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15">
      <c r="A36" s="1"/>
      <c r="B36" s="82"/>
      <c r="C36" s="79"/>
      <c r="D36" s="89" t="s">
        <v>33</v>
      </c>
      <c r="E36" s="47" t="s">
        <v>25</v>
      </c>
      <c r="F36" s="23" t="s">
        <v>66</v>
      </c>
      <c r="G36" s="23" t="s">
        <v>67</v>
      </c>
      <c r="H36" s="23">
        <v>643200</v>
      </c>
      <c r="I36" s="23">
        <v>1000000</v>
      </c>
      <c r="J36" s="10">
        <f t="shared" si="5"/>
        <v>1.5547263681592041</v>
      </c>
      <c r="K36" s="30" t="s">
        <v>68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 x14ac:dyDescent="0.15">
      <c r="A37" s="1"/>
      <c r="B37" s="82"/>
      <c r="C37" s="79"/>
      <c r="D37" s="83"/>
      <c r="E37" s="75" t="s">
        <v>24</v>
      </c>
      <c r="F37" s="76"/>
      <c r="G37" s="77"/>
      <c r="H37" s="17">
        <f t="shared" ref="H37:I37" si="8">SUM(H36)</f>
        <v>643200</v>
      </c>
      <c r="I37" s="17">
        <f t="shared" si="8"/>
        <v>1000000</v>
      </c>
      <c r="J37" s="48">
        <f t="shared" si="5"/>
        <v>1.5547263681592041</v>
      </c>
      <c r="K37" s="4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 x14ac:dyDescent="0.15">
      <c r="A38" s="1"/>
      <c r="B38" s="82"/>
      <c r="C38" s="79"/>
      <c r="D38" s="81" t="s">
        <v>35</v>
      </c>
      <c r="E38" s="12" t="s">
        <v>25</v>
      </c>
      <c r="F38" s="49" t="s">
        <v>69</v>
      </c>
      <c r="G38" s="49" t="s">
        <v>70</v>
      </c>
      <c r="H38" s="50" t="s">
        <v>18</v>
      </c>
      <c r="I38" s="51">
        <v>200000</v>
      </c>
      <c r="J38" s="7" t="str">
        <f t="shared" si="5"/>
        <v>-%</v>
      </c>
      <c r="K38" s="52" t="s">
        <v>71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 x14ac:dyDescent="0.15">
      <c r="A39" s="1"/>
      <c r="B39" s="82"/>
      <c r="C39" s="79"/>
      <c r="D39" s="82"/>
      <c r="E39" s="12" t="s">
        <v>25</v>
      </c>
      <c r="F39" s="49" t="s">
        <v>72</v>
      </c>
      <c r="G39" s="49" t="s">
        <v>73</v>
      </c>
      <c r="H39" s="50" t="s">
        <v>18</v>
      </c>
      <c r="I39" s="51">
        <v>300000</v>
      </c>
      <c r="J39" s="7" t="str">
        <f t="shared" si="5"/>
        <v>-%</v>
      </c>
      <c r="K39" s="30" t="s">
        <v>74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 x14ac:dyDescent="0.15">
      <c r="A40" s="1"/>
      <c r="B40" s="82"/>
      <c r="C40" s="79"/>
      <c r="D40" s="82"/>
      <c r="E40" s="40" t="s">
        <v>25</v>
      </c>
      <c r="F40" s="49" t="s">
        <v>75</v>
      </c>
      <c r="G40" s="53" t="s">
        <v>76</v>
      </c>
      <c r="H40" s="50" t="s">
        <v>18</v>
      </c>
      <c r="I40" s="51">
        <v>500000</v>
      </c>
      <c r="J40" s="7" t="str">
        <f t="shared" si="5"/>
        <v>-%</v>
      </c>
      <c r="K40" s="52" t="s">
        <v>71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 x14ac:dyDescent="0.15">
      <c r="A41" s="1"/>
      <c r="B41" s="82"/>
      <c r="C41" s="79"/>
      <c r="D41" s="83"/>
      <c r="E41" s="95" t="s">
        <v>24</v>
      </c>
      <c r="F41" s="76"/>
      <c r="G41" s="77"/>
      <c r="H41" s="54">
        <f>SUM(H40)</f>
        <v>0</v>
      </c>
      <c r="I41" s="54">
        <f>SUM(I38:I40)</f>
        <v>1000000</v>
      </c>
      <c r="J41" s="44" t="str">
        <f t="shared" si="5"/>
        <v>-%</v>
      </c>
      <c r="K41" s="4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 x14ac:dyDescent="0.15">
      <c r="A42" s="1"/>
      <c r="B42" s="82"/>
      <c r="C42" s="79"/>
      <c r="D42" s="89" t="s">
        <v>77</v>
      </c>
      <c r="E42" s="47" t="s">
        <v>10</v>
      </c>
      <c r="F42" s="23" t="s">
        <v>78</v>
      </c>
      <c r="G42" s="23" t="s">
        <v>79</v>
      </c>
      <c r="H42" s="23" t="s">
        <v>18</v>
      </c>
      <c r="I42" s="23">
        <v>200000</v>
      </c>
      <c r="J42" s="7" t="str">
        <f t="shared" si="5"/>
        <v>-%</v>
      </c>
      <c r="K42" s="28" t="s">
        <v>80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 x14ac:dyDescent="0.15">
      <c r="A43" s="1"/>
      <c r="B43" s="82"/>
      <c r="C43" s="79"/>
      <c r="D43" s="83"/>
      <c r="E43" s="75" t="s">
        <v>24</v>
      </c>
      <c r="F43" s="76"/>
      <c r="G43" s="77"/>
      <c r="H43" s="17">
        <f t="shared" ref="H43:I43" si="9">SUM(H42)</f>
        <v>0</v>
      </c>
      <c r="I43" s="17">
        <f t="shared" si="9"/>
        <v>200000</v>
      </c>
      <c r="J43" s="44" t="str">
        <f t="shared" si="5"/>
        <v>-%</v>
      </c>
      <c r="K43" s="42"/>
      <c r="L43" s="1"/>
      <c r="M43" s="1"/>
      <c r="N43" s="1"/>
      <c r="O43" s="1"/>
      <c r="P43" s="1"/>
      <c r="Q43" s="1"/>
      <c r="R43" s="1"/>
      <c r="S43" s="1"/>
      <c r="T43" s="1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3" x14ac:dyDescent="0.15">
      <c r="A44" s="1"/>
      <c r="B44" s="82"/>
      <c r="C44" s="79"/>
      <c r="D44" s="89" t="s">
        <v>20</v>
      </c>
      <c r="E44" s="55" t="s">
        <v>10</v>
      </c>
      <c r="F44" s="55" t="s">
        <v>20</v>
      </c>
      <c r="G44" s="23" t="s">
        <v>81</v>
      </c>
      <c r="H44" s="23">
        <v>230768</v>
      </c>
      <c r="I44" s="23">
        <v>0</v>
      </c>
      <c r="J44" s="10">
        <f t="shared" si="5"/>
        <v>0</v>
      </c>
      <c r="K44" s="30" t="s">
        <v>82</v>
      </c>
      <c r="L44" s="1"/>
      <c r="M44" s="1"/>
      <c r="N44" s="1"/>
      <c r="O44" s="1"/>
      <c r="P44" s="1"/>
      <c r="Q44" s="1"/>
      <c r="R44" s="1"/>
      <c r="S44" s="1"/>
      <c r="T44" s="1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" x14ac:dyDescent="0.15">
      <c r="A45" s="1"/>
      <c r="B45" s="82"/>
      <c r="C45" s="79"/>
      <c r="D45" s="83"/>
      <c r="E45" s="75" t="s">
        <v>24</v>
      </c>
      <c r="F45" s="76"/>
      <c r="G45" s="77"/>
      <c r="H45" s="17">
        <f>SUM(H44)</f>
        <v>230768</v>
      </c>
      <c r="I45" s="17">
        <f>SUM(I44)</f>
        <v>0</v>
      </c>
      <c r="J45" s="48">
        <f t="shared" si="5"/>
        <v>0</v>
      </c>
      <c r="K45" s="42"/>
      <c r="L45" s="1"/>
      <c r="M45" s="1"/>
      <c r="N45" s="1"/>
      <c r="O45" s="1"/>
      <c r="P45" s="1"/>
      <c r="Q45" s="1"/>
      <c r="R45" s="1"/>
      <c r="S45" s="1"/>
      <c r="T45" s="1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3" x14ac:dyDescent="0.15">
      <c r="A46" s="1"/>
      <c r="B46" s="82"/>
      <c r="C46" s="80"/>
      <c r="D46" s="88" t="s">
        <v>83</v>
      </c>
      <c r="E46" s="76"/>
      <c r="F46" s="76"/>
      <c r="G46" s="77"/>
      <c r="H46" s="56">
        <f t="shared" ref="H46:I46" si="10">SUM(H31,H33,H35,H37,H41,H43,H45)</f>
        <v>957368</v>
      </c>
      <c r="I46" s="17">
        <f>SUM(I31,I33,I35,I37,I41,I43,I45)</f>
        <v>3475000</v>
      </c>
      <c r="J46" s="57">
        <f t="shared" si="5"/>
        <v>3.6297432126413249</v>
      </c>
      <c r="K46" s="5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 x14ac:dyDescent="0.15">
      <c r="A47" s="1"/>
      <c r="B47" s="83"/>
      <c r="C47" s="59" t="s">
        <v>45</v>
      </c>
      <c r="D47" s="60"/>
      <c r="E47" s="60"/>
      <c r="F47" s="60"/>
      <c r="G47" s="61"/>
      <c r="H47" s="62">
        <f t="shared" ref="H47:I47" si="11">SUM(H46)</f>
        <v>957368</v>
      </c>
      <c r="I47" s="62">
        <f t="shared" si="11"/>
        <v>3475000</v>
      </c>
      <c r="J47" s="32">
        <f t="shared" si="5"/>
        <v>3.6297432126413249</v>
      </c>
      <c r="K47" s="63" t="s">
        <v>84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15">
      <c r="A48" s="1"/>
      <c r="B48" s="36"/>
      <c r="C48" s="36"/>
      <c r="D48" s="36"/>
      <c r="E48" s="36"/>
      <c r="F48" s="36"/>
      <c r="G48" s="36"/>
      <c r="H48" s="6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 x14ac:dyDescent="0.15">
      <c r="A51" s="1"/>
      <c r="B51" s="1"/>
      <c r="C51" s="1"/>
      <c r="D51" s="1"/>
      <c r="E51" s="1"/>
      <c r="F51" s="1"/>
      <c r="G51" s="65" t="s">
        <v>45</v>
      </c>
      <c r="H51" s="66" t="s">
        <v>85</v>
      </c>
      <c r="I51" s="66" t="s">
        <v>86</v>
      </c>
      <c r="J51" s="67" t="s">
        <v>87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15">
      <c r="A52" s="1"/>
      <c r="B52" s="1"/>
      <c r="C52" s="1"/>
      <c r="D52" s="1"/>
      <c r="E52" s="1"/>
      <c r="F52" s="1"/>
      <c r="G52" s="68" t="s">
        <v>88</v>
      </c>
      <c r="H52" s="69">
        <f t="shared" ref="H52:I52" si="12">H20</f>
        <v>2537034</v>
      </c>
      <c r="I52" s="69">
        <f t="shared" si="12"/>
        <v>5383541</v>
      </c>
      <c r="J52" s="70">
        <f t="shared" ref="J52:J54" si="13">IFERROR(I52/H52, "-%")</f>
        <v>2.1219822044166534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15">
      <c r="A53" s="1"/>
      <c r="B53" s="1"/>
      <c r="C53" s="1"/>
      <c r="D53" s="1"/>
      <c r="E53" s="1"/>
      <c r="F53" s="1"/>
      <c r="G53" s="68" t="s">
        <v>46</v>
      </c>
      <c r="H53" s="69">
        <f t="shared" ref="H53:I53" si="14">H47</f>
        <v>957368</v>
      </c>
      <c r="I53" s="69">
        <f t="shared" si="14"/>
        <v>3475000</v>
      </c>
      <c r="J53" s="70">
        <f t="shared" si="13"/>
        <v>3.6297432126413249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15">
      <c r="A54" s="1"/>
      <c r="B54" s="1"/>
      <c r="C54" s="1"/>
      <c r="D54" s="1"/>
      <c r="E54" s="1"/>
      <c r="F54" s="1"/>
      <c r="G54" s="71" t="s">
        <v>89</v>
      </c>
      <c r="H54" s="72">
        <f t="shared" ref="H54:I54" si="15">H52-H53</f>
        <v>1579666</v>
      </c>
      <c r="I54" s="73">
        <f t="shared" si="15"/>
        <v>1908541</v>
      </c>
      <c r="J54" s="74">
        <f t="shared" si="13"/>
        <v>1.2081927445422007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36"/>
      <c r="AB57" s="36"/>
      <c r="AC57" s="36"/>
    </row>
    <row r="58" spans="1:29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36"/>
      <c r="AB58" s="36"/>
      <c r="AC58" s="36"/>
    </row>
    <row r="59" spans="1:29" ht="12.75" customHeight="1" x14ac:dyDescent="0.15">
      <c r="A59" s="1"/>
      <c r="B59" s="1"/>
      <c r="C59" s="1"/>
      <c r="D59" s="1"/>
      <c r="E59" s="1"/>
      <c r="F59" s="1"/>
      <c r="G59" s="65" t="s">
        <v>10</v>
      </c>
      <c r="H59" s="66" t="s">
        <v>85</v>
      </c>
      <c r="I59" s="66" t="s">
        <v>86</v>
      </c>
      <c r="J59" s="67" t="s">
        <v>87</v>
      </c>
      <c r="K59" s="1"/>
      <c r="L59" s="1"/>
      <c r="M59" s="3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36"/>
      <c r="AB59" s="36"/>
      <c r="AC59" s="36"/>
    </row>
    <row r="60" spans="1:29" ht="15" customHeight="1" x14ac:dyDescent="0.15">
      <c r="A60" s="1"/>
      <c r="B60" s="1"/>
      <c r="C60" s="1"/>
      <c r="D60" s="1"/>
      <c r="E60" s="1"/>
      <c r="F60" s="1"/>
      <c r="G60" s="68" t="s">
        <v>88</v>
      </c>
      <c r="H60" s="69">
        <f t="shared" ref="H60:I60" si="16">H10</f>
        <v>1810434</v>
      </c>
      <c r="I60" s="69">
        <f t="shared" si="16"/>
        <v>2033541</v>
      </c>
      <c r="J60" s="70">
        <f t="shared" ref="J60:J62" si="17">IFERROR(I60/H60, "-%")</f>
        <v>1.1232339869887551</v>
      </c>
      <c r="K60" s="1"/>
      <c r="L60" s="1"/>
      <c r="M60" s="36"/>
      <c r="N60" s="1"/>
      <c r="O60" s="1"/>
      <c r="P60" s="1"/>
      <c r="Q60" s="1"/>
      <c r="R60" s="1"/>
      <c r="S60" s="1"/>
      <c r="T60" s="1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2.75" customHeight="1" x14ac:dyDescent="0.15">
      <c r="A61" s="1"/>
      <c r="B61" s="1"/>
      <c r="C61" s="1"/>
      <c r="D61" s="1"/>
      <c r="E61" s="1"/>
      <c r="F61" s="1"/>
      <c r="G61" s="68" t="s">
        <v>46</v>
      </c>
      <c r="H61" s="69">
        <f>SUMIF(E30:E45, "학생", H30:H45)</f>
        <v>230768</v>
      </c>
      <c r="I61" s="69">
        <f>SUMIF(E30:E45, "학생", I30:I45)</f>
        <v>200000</v>
      </c>
      <c r="J61" s="70">
        <f t="shared" si="17"/>
        <v>0.86667128891354084</v>
      </c>
      <c r="K61" s="1"/>
      <c r="L61" s="1"/>
      <c r="M61" s="36"/>
      <c r="N61" s="1"/>
      <c r="O61" s="1"/>
      <c r="P61" s="1"/>
      <c r="Q61" s="1"/>
      <c r="R61" s="1"/>
      <c r="S61" s="1"/>
      <c r="T61" s="1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2.75" customHeight="1" x14ac:dyDescent="0.15">
      <c r="A62" s="1"/>
      <c r="B62" s="1"/>
      <c r="C62" s="1"/>
      <c r="D62" s="1"/>
      <c r="E62" s="1"/>
      <c r="F62" s="1"/>
      <c r="G62" s="71" t="s">
        <v>89</v>
      </c>
      <c r="H62" s="72">
        <f t="shared" ref="H62:I62" si="18">H60-H61</f>
        <v>1579666</v>
      </c>
      <c r="I62" s="73">
        <f t="shared" si="18"/>
        <v>1833541</v>
      </c>
      <c r="J62" s="74">
        <f t="shared" si="17"/>
        <v>1.1607143535405586</v>
      </c>
      <c r="K62" s="1"/>
      <c r="L62" s="1"/>
      <c r="M62" s="36"/>
      <c r="N62" s="1"/>
      <c r="O62" s="1"/>
      <c r="P62" s="1"/>
      <c r="Q62" s="1"/>
      <c r="R62" s="1"/>
      <c r="S62" s="1"/>
      <c r="T62" s="1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6"/>
      <c r="N63" s="1"/>
      <c r="O63" s="1"/>
      <c r="P63" s="1"/>
      <c r="Q63" s="1"/>
      <c r="R63" s="1"/>
      <c r="S63" s="1"/>
      <c r="T63" s="1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5.75" customHeight="1" x14ac:dyDescent="0.15">
      <c r="A64" s="1"/>
      <c r="B64" s="1"/>
      <c r="C64" s="1"/>
      <c r="D64" s="1"/>
      <c r="E64" s="1"/>
      <c r="F64" s="1"/>
      <c r="G64" s="65" t="s">
        <v>25</v>
      </c>
      <c r="H64" s="66" t="s">
        <v>85</v>
      </c>
      <c r="I64" s="66" t="s">
        <v>86</v>
      </c>
      <c r="J64" s="67" t="s">
        <v>87</v>
      </c>
      <c r="K64" s="1"/>
      <c r="L64" s="1"/>
      <c r="M64" s="36"/>
      <c r="N64" s="1"/>
      <c r="O64" s="1"/>
      <c r="P64" s="1"/>
      <c r="Q64" s="1"/>
      <c r="R64" s="1"/>
      <c r="S64" s="1"/>
      <c r="T64" s="1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5.75" customHeight="1" x14ac:dyDescent="0.15">
      <c r="A65" s="1"/>
      <c r="B65" s="1"/>
      <c r="C65" s="1"/>
      <c r="D65" s="1"/>
      <c r="E65" s="1"/>
      <c r="F65" s="1"/>
      <c r="G65" s="68" t="s">
        <v>88</v>
      </c>
      <c r="H65" s="69">
        <f t="shared" ref="H65:I65" si="19">H16</f>
        <v>726600</v>
      </c>
      <c r="I65" s="69">
        <f t="shared" si="19"/>
        <v>3350000</v>
      </c>
      <c r="J65" s="70">
        <f t="shared" ref="J65:J67" si="20">IFERROR(I65/H65, "-%")</f>
        <v>4.6105147261216626</v>
      </c>
      <c r="K65" s="1"/>
      <c r="L65" s="1"/>
      <c r="M65" s="36"/>
      <c r="N65" s="1"/>
      <c r="O65" s="1"/>
      <c r="P65" s="1"/>
      <c r="Q65" s="1"/>
      <c r="R65" s="1"/>
      <c r="S65" s="1"/>
      <c r="T65" s="1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5.75" customHeight="1" x14ac:dyDescent="0.15">
      <c r="A66" s="1"/>
      <c r="B66" s="1"/>
      <c r="C66" s="1"/>
      <c r="D66" s="1"/>
      <c r="E66" s="1"/>
      <c r="F66" s="1"/>
      <c r="G66" s="68" t="s">
        <v>46</v>
      </c>
      <c r="H66" s="69">
        <f>SUMIF(E30:E45, "본회계", H30:H45)</f>
        <v>643200</v>
      </c>
      <c r="I66" s="69">
        <f>SUMIF(E30:E45, "본회계", I30:I45)</f>
        <v>3275000</v>
      </c>
      <c r="J66" s="70">
        <f t="shared" si="20"/>
        <v>5.0917288557213931</v>
      </c>
      <c r="K66" s="1"/>
      <c r="L66" s="1"/>
      <c r="M66" s="36"/>
      <c r="N66" s="1"/>
      <c r="O66" s="1"/>
      <c r="P66" s="1"/>
      <c r="Q66" s="1"/>
      <c r="R66" s="1"/>
      <c r="S66" s="1"/>
      <c r="T66" s="1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5.75" customHeight="1" x14ac:dyDescent="0.15">
      <c r="A67" s="1"/>
      <c r="B67" s="1"/>
      <c r="C67" s="1"/>
      <c r="D67" s="1"/>
      <c r="E67" s="1"/>
      <c r="F67" s="1"/>
      <c r="G67" s="71" t="s">
        <v>89</v>
      </c>
      <c r="H67" s="72">
        <f t="shared" ref="H67:I67" si="21">H65-H66</f>
        <v>83400</v>
      </c>
      <c r="I67" s="73">
        <f t="shared" si="21"/>
        <v>75000</v>
      </c>
      <c r="J67" s="74">
        <f t="shared" si="20"/>
        <v>0.89928057553956831</v>
      </c>
      <c r="K67" s="1"/>
      <c r="L67" s="1"/>
      <c r="M67" s="36"/>
      <c r="N67" s="1"/>
      <c r="O67" s="1"/>
      <c r="P67" s="1"/>
      <c r="Q67" s="1"/>
      <c r="R67" s="1"/>
      <c r="S67" s="1"/>
      <c r="T67" s="1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6"/>
      <c r="N68" s="1"/>
      <c r="O68" s="1"/>
      <c r="P68" s="1"/>
      <c r="Q68" s="1"/>
      <c r="R68" s="1"/>
      <c r="S68" s="1"/>
      <c r="T68" s="1"/>
      <c r="U68" s="1"/>
      <c r="V68" s="1"/>
      <c r="W68" s="1"/>
      <c r="X68" s="36"/>
      <c r="Y68" s="36"/>
      <c r="Z68" s="36"/>
      <c r="AA68" s="36"/>
      <c r="AB68" s="36"/>
      <c r="AC68" s="36"/>
    </row>
    <row r="69" spans="1:29" ht="15.75" customHeight="1" x14ac:dyDescent="0.15">
      <c r="A69" s="1"/>
      <c r="B69" s="1"/>
      <c r="C69" s="1"/>
      <c r="D69" s="1"/>
      <c r="E69" s="1"/>
      <c r="F69" s="1"/>
      <c r="G69" s="65" t="s">
        <v>38</v>
      </c>
      <c r="H69" s="66" t="s">
        <v>85</v>
      </c>
      <c r="I69" s="66" t="s">
        <v>86</v>
      </c>
      <c r="J69" s="67" t="s">
        <v>87</v>
      </c>
      <c r="K69" s="1"/>
      <c r="L69" s="1"/>
      <c r="M69" s="36"/>
      <c r="N69" s="1"/>
      <c r="O69" s="1"/>
      <c r="P69" s="1"/>
      <c r="Q69" s="1"/>
      <c r="R69" s="1"/>
      <c r="S69" s="1"/>
      <c r="T69" s="1"/>
      <c r="U69" s="1"/>
      <c r="V69" s="1"/>
      <c r="W69" s="1"/>
      <c r="X69" s="36"/>
      <c r="Y69" s="36"/>
      <c r="Z69" s="36"/>
      <c r="AA69" s="36"/>
      <c r="AB69" s="36"/>
      <c r="AC69" s="36"/>
    </row>
    <row r="70" spans="1:29" ht="15.75" customHeight="1" x14ac:dyDescent="0.15">
      <c r="A70" s="1"/>
      <c r="B70" s="1"/>
      <c r="C70" s="1"/>
      <c r="D70" s="1"/>
      <c r="E70" s="1"/>
      <c r="F70" s="1"/>
      <c r="G70" s="68" t="s">
        <v>88</v>
      </c>
      <c r="H70" s="69">
        <f t="shared" ref="H70:I70" si="22">H19</f>
        <v>0</v>
      </c>
      <c r="I70" s="69">
        <f t="shared" si="22"/>
        <v>0</v>
      </c>
      <c r="J70" s="70" t="str">
        <f t="shared" ref="J70:J72" si="23">IFERROR(I70/H70, "-%")</f>
        <v>-%</v>
      </c>
      <c r="K70" s="1"/>
      <c r="L70" s="1"/>
      <c r="M70" s="36"/>
      <c r="N70" s="1"/>
      <c r="O70" s="1"/>
      <c r="P70" s="1"/>
      <c r="Q70" s="1"/>
      <c r="R70" s="1"/>
      <c r="S70" s="1"/>
      <c r="T70" s="1"/>
      <c r="U70" s="1"/>
      <c r="V70" s="1"/>
      <c r="W70" s="1"/>
      <c r="X70" s="36"/>
      <c r="Y70" s="36"/>
      <c r="Z70" s="36"/>
      <c r="AA70" s="36"/>
      <c r="AB70" s="36"/>
      <c r="AC70" s="36"/>
    </row>
    <row r="71" spans="1:29" ht="15.75" customHeight="1" x14ac:dyDescent="0.15">
      <c r="A71" s="1"/>
      <c r="B71" s="1"/>
      <c r="C71" s="1"/>
      <c r="D71" s="1"/>
      <c r="E71" s="1"/>
      <c r="F71" s="1"/>
      <c r="G71" s="68" t="s">
        <v>46</v>
      </c>
      <c r="H71" s="69">
        <f>SUMIF(E30:E45, "자치", H30:H45)</f>
        <v>0</v>
      </c>
      <c r="I71" s="69">
        <f>SUMIF(E30:E45, "자치", I30:I45)</f>
        <v>0</v>
      </c>
      <c r="J71" s="70" t="str">
        <f t="shared" si="23"/>
        <v>-%</v>
      </c>
      <c r="K71" s="1"/>
      <c r="L71" s="1"/>
      <c r="M71" s="36"/>
      <c r="N71" s="1"/>
      <c r="O71" s="1"/>
      <c r="P71" s="1"/>
      <c r="Q71" s="1"/>
      <c r="R71" s="1"/>
      <c r="S71" s="1"/>
      <c r="T71" s="1"/>
      <c r="U71" s="1"/>
      <c r="V71" s="1"/>
      <c r="W71" s="1"/>
      <c r="X71" s="36"/>
      <c r="Y71" s="36"/>
      <c r="Z71" s="36"/>
      <c r="AA71" s="36"/>
      <c r="AB71" s="36"/>
      <c r="AC71" s="36"/>
    </row>
    <row r="72" spans="1:29" ht="15.75" customHeight="1" x14ac:dyDescent="0.15">
      <c r="A72" s="1"/>
      <c r="B72" s="1"/>
      <c r="C72" s="1"/>
      <c r="D72" s="1"/>
      <c r="E72" s="1"/>
      <c r="F72" s="1"/>
      <c r="G72" s="71" t="s">
        <v>89</v>
      </c>
      <c r="H72" s="72">
        <f t="shared" ref="H72:I72" si="24">H70-H71</f>
        <v>0</v>
      </c>
      <c r="I72" s="73">
        <f t="shared" si="24"/>
        <v>0</v>
      </c>
      <c r="J72" s="74" t="str">
        <f t="shared" si="23"/>
        <v>-%</v>
      </c>
      <c r="K72" s="1"/>
      <c r="L72" s="1"/>
      <c r="M72" s="36"/>
      <c r="N72" s="1"/>
      <c r="O72" s="1"/>
      <c r="P72" s="1"/>
      <c r="Q72" s="1"/>
      <c r="R72" s="1"/>
      <c r="S72" s="1"/>
      <c r="T72" s="1"/>
      <c r="U72" s="1"/>
      <c r="V72" s="1"/>
      <c r="W72" s="1"/>
      <c r="X72" s="36"/>
      <c r="Y72" s="36"/>
      <c r="Z72" s="36"/>
      <c r="AA72" s="36"/>
      <c r="AB72" s="36"/>
      <c r="AC72" s="36"/>
    </row>
    <row r="73" spans="1:2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L75" s="1"/>
      <c r="M75" s="3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L76" s="1"/>
      <c r="M76" s="3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L77" s="1"/>
      <c r="M77" s="3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15">
      <c r="A260" s="1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15">
      <c r="A261" s="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15">
      <c r="A262" s="1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15">
      <c r="A263" s="1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1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ht="15.75" customHeight="1" x14ac:dyDescent="0.1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5.75" customHeight="1" x14ac:dyDescent="0.1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5.75" customHeight="1" x14ac:dyDescent="0.1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5.75" customHeight="1" x14ac:dyDescent="0.1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5.75" customHeight="1" x14ac:dyDescent="0.1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5.75" customHeight="1" x14ac:dyDescent="0.1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5.75" customHeight="1" x14ac:dyDescent="0.1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5.75" customHeight="1" x14ac:dyDescent="0.1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5.75" customHeight="1" x14ac:dyDescent="0.1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5.75" customHeight="1" x14ac:dyDescent="0.1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5.75" customHeight="1" x14ac:dyDescent="0.1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5.75" customHeight="1" x14ac:dyDescent="0.1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5.75" customHeight="1" x14ac:dyDescent="0.1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5.75" customHeight="1" x14ac:dyDescent="0.1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5.75" customHeight="1" x14ac:dyDescent="0.1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5.75" customHeight="1" x14ac:dyDescent="0.1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5.75" customHeight="1" x14ac:dyDescent="0.1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5.75" customHeight="1" x14ac:dyDescent="0.1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5.75" customHeight="1" x14ac:dyDescent="0.1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5.75" customHeight="1" x14ac:dyDescent="0.1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5.75" customHeight="1" x14ac:dyDescent="0.1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5.75" customHeight="1" x14ac:dyDescent="0.1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5.75" customHeight="1" x14ac:dyDescent="0.1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5.75" customHeight="1" x14ac:dyDescent="0.1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5.75" customHeight="1" x14ac:dyDescent="0.1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5.75" customHeight="1" x14ac:dyDescent="0.1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5.75" customHeight="1" x14ac:dyDescent="0.1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5.75" customHeight="1" x14ac:dyDescent="0.1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5.75" customHeight="1" x14ac:dyDescent="0.1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5.75" customHeight="1" x14ac:dyDescent="0.1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5.75" customHeight="1" x14ac:dyDescent="0.1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5.75" customHeight="1" x14ac:dyDescent="0.1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5.75" customHeight="1" x14ac:dyDescent="0.1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5.75" customHeight="1" x14ac:dyDescent="0.1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5.75" customHeight="1" x14ac:dyDescent="0.1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5.75" customHeight="1" x14ac:dyDescent="0.1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5.75" customHeight="1" x14ac:dyDescent="0.1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5.75" customHeight="1" x14ac:dyDescent="0.1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5.75" customHeight="1" x14ac:dyDescent="0.1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5.75" customHeight="1" x14ac:dyDescent="0.1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5.75" customHeight="1" x14ac:dyDescent="0.1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5.75" customHeight="1" x14ac:dyDescent="0.1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5.75" customHeight="1" x14ac:dyDescent="0.1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5.75" customHeight="1" x14ac:dyDescent="0.1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5.75" customHeight="1" x14ac:dyDescent="0.1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5.75" customHeight="1" x14ac:dyDescent="0.1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5.75" customHeight="1" x14ac:dyDescent="0.1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5.75" customHeight="1" x14ac:dyDescent="0.1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5.75" customHeight="1" x14ac:dyDescent="0.1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5.75" customHeight="1" x14ac:dyDescent="0.1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5.75" customHeight="1" x14ac:dyDescent="0.1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5.75" customHeight="1" x14ac:dyDescent="0.1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5.75" customHeight="1" x14ac:dyDescent="0.1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5.75" customHeight="1" x14ac:dyDescent="0.1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5.75" customHeight="1" x14ac:dyDescent="0.1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5.75" customHeight="1" x14ac:dyDescent="0.1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5.75" customHeight="1" x14ac:dyDescent="0.1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5.75" customHeight="1" x14ac:dyDescent="0.1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5.75" customHeight="1" x14ac:dyDescent="0.1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5.75" customHeight="1" x14ac:dyDescent="0.1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5.75" customHeight="1" x14ac:dyDescent="0.1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5.75" customHeight="1" x14ac:dyDescent="0.1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5.75" customHeight="1" x14ac:dyDescent="0.1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5.75" customHeight="1" x14ac:dyDescent="0.1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5.75" customHeight="1" x14ac:dyDescent="0.1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5.75" customHeight="1" x14ac:dyDescent="0.1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5.75" customHeight="1" x14ac:dyDescent="0.1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5.75" customHeight="1" x14ac:dyDescent="0.1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5.75" customHeight="1" x14ac:dyDescent="0.1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5.75" customHeight="1" x14ac:dyDescent="0.1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5.75" customHeight="1" x14ac:dyDescent="0.1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5.75" customHeight="1" x14ac:dyDescent="0.1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5.75" customHeight="1" x14ac:dyDescent="0.1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5.75" customHeight="1" x14ac:dyDescent="0.1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5.75" customHeight="1" x14ac:dyDescent="0.1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5.75" customHeight="1" x14ac:dyDescent="0.1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5.75" customHeight="1" x14ac:dyDescent="0.1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5.75" customHeight="1" x14ac:dyDescent="0.1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5.75" customHeight="1" x14ac:dyDescent="0.1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5.75" customHeight="1" x14ac:dyDescent="0.1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5.75" customHeight="1" x14ac:dyDescent="0.1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5.75" customHeight="1" x14ac:dyDescent="0.1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5.75" customHeight="1" x14ac:dyDescent="0.1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5.75" customHeight="1" x14ac:dyDescent="0.1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5.75" customHeight="1" x14ac:dyDescent="0.1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5.75" customHeight="1" x14ac:dyDescent="0.1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5.75" customHeight="1" x14ac:dyDescent="0.1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5.75" customHeight="1" x14ac:dyDescent="0.1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5.75" customHeight="1" x14ac:dyDescent="0.1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5.75" customHeight="1" x14ac:dyDescent="0.1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5.75" customHeight="1" x14ac:dyDescent="0.1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5.75" customHeight="1" x14ac:dyDescent="0.1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5.75" customHeight="1" x14ac:dyDescent="0.1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5.75" customHeight="1" x14ac:dyDescent="0.1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5.75" customHeight="1" x14ac:dyDescent="0.1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5.75" customHeight="1" x14ac:dyDescent="0.1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5.75" customHeight="1" x14ac:dyDescent="0.1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5.75" customHeight="1" x14ac:dyDescent="0.1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5.75" customHeight="1" x14ac:dyDescent="0.1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5.75" customHeight="1" x14ac:dyDescent="0.1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5.75" customHeight="1" x14ac:dyDescent="0.1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5.75" customHeight="1" x14ac:dyDescent="0.1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5.75" customHeight="1" x14ac:dyDescent="0.1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5.75" customHeight="1" x14ac:dyDescent="0.1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5.75" customHeight="1" x14ac:dyDescent="0.1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5.75" customHeight="1" x14ac:dyDescent="0.1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5.75" customHeight="1" x14ac:dyDescent="0.1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5.75" customHeight="1" x14ac:dyDescent="0.1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5.75" customHeight="1" x14ac:dyDescent="0.1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5.75" customHeight="1" x14ac:dyDescent="0.1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5.75" customHeight="1" x14ac:dyDescent="0.1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5.75" customHeight="1" x14ac:dyDescent="0.1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5.75" customHeight="1" x14ac:dyDescent="0.1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5.75" customHeight="1" x14ac:dyDescent="0.1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5.75" customHeight="1" x14ac:dyDescent="0.1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5.75" customHeight="1" x14ac:dyDescent="0.1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5.75" customHeight="1" x14ac:dyDescent="0.1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5.75" customHeight="1" x14ac:dyDescent="0.1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5.75" customHeight="1" x14ac:dyDescent="0.1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5.75" customHeight="1" x14ac:dyDescent="0.1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5.75" customHeight="1" x14ac:dyDescent="0.1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5.75" customHeight="1" x14ac:dyDescent="0.1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5.75" customHeight="1" x14ac:dyDescent="0.1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5.75" customHeight="1" x14ac:dyDescent="0.1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5.75" customHeight="1" x14ac:dyDescent="0.1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5.75" customHeight="1" x14ac:dyDescent="0.1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5.75" customHeight="1" x14ac:dyDescent="0.1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5.75" customHeight="1" x14ac:dyDescent="0.1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5.75" customHeight="1" x14ac:dyDescent="0.1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5.75" customHeight="1" x14ac:dyDescent="0.1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5.75" customHeight="1" x14ac:dyDescent="0.1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5.75" customHeight="1" x14ac:dyDescent="0.1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5.75" customHeight="1" x14ac:dyDescent="0.1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5.75" customHeight="1" x14ac:dyDescent="0.1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5.75" customHeight="1" x14ac:dyDescent="0.1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5.75" customHeight="1" x14ac:dyDescent="0.1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5.75" customHeight="1" x14ac:dyDescent="0.1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5.75" customHeight="1" x14ac:dyDescent="0.1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5.75" customHeight="1" x14ac:dyDescent="0.1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5.75" customHeight="1" x14ac:dyDescent="0.1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5.75" customHeight="1" x14ac:dyDescent="0.1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5.75" customHeight="1" x14ac:dyDescent="0.1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5.75" customHeight="1" x14ac:dyDescent="0.1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5.75" customHeight="1" x14ac:dyDescent="0.1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5.75" customHeight="1" x14ac:dyDescent="0.1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5.75" customHeight="1" x14ac:dyDescent="0.1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5.75" customHeight="1" x14ac:dyDescent="0.1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5.75" customHeight="1" x14ac:dyDescent="0.1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5.75" customHeight="1" x14ac:dyDescent="0.1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5.75" customHeight="1" x14ac:dyDescent="0.1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5.75" customHeight="1" x14ac:dyDescent="0.1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5.75" customHeight="1" x14ac:dyDescent="0.1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5.75" customHeight="1" x14ac:dyDescent="0.1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5.75" customHeight="1" x14ac:dyDescent="0.1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5.75" customHeight="1" x14ac:dyDescent="0.1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5.75" customHeight="1" x14ac:dyDescent="0.1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5.75" customHeight="1" x14ac:dyDescent="0.1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5.75" customHeight="1" x14ac:dyDescent="0.1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5.75" customHeight="1" x14ac:dyDescent="0.1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5.75" customHeight="1" x14ac:dyDescent="0.1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5.75" customHeight="1" x14ac:dyDescent="0.1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5.75" customHeight="1" x14ac:dyDescent="0.1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5.75" customHeight="1" x14ac:dyDescent="0.1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5.75" customHeight="1" x14ac:dyDescent="0.1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5.75" customHeight="1" x14ac:dyDescent="0.1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5.75" customHeight="1" x14ac:dyDescent="0.1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5.75" customHeight="1" x14ac:dyDescent="0.1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5.75" customHeight="1" x14ac:dyDescent="0.1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5.75" customHeight="1" x14ac:dyDescent="0.1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5.75" customHeight="1" x14ac:dyDescent="0.1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5.75" customHeight="1" x14ac:dyDescent="0.1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5.75" customHeight="1" x14ac:dyDescent="0.1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5.75" customHeight="1" x14ac:dyDescent="0.1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5.75" customHeight="1" x14ac:dyDescent="0.1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5.75" customHeight="1" x14ac:dyDescent="0.1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5.75" customHeight="1" x14ac:dyDescent="0.1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5.75" customHeight="1" x14ac:dyDescent="0.1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5.75" customHeight="1" x14ac:dyDescent="0.1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5.75" customHeight="1" x14ac:dyDescent="0.1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5.75" customHeight="1" x14ac:dyDescent="0.1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5.75" customHeight="1" x14ac:dyDescent="0.1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5.75" customHeight="1" x14ac:dyDescent="0.1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5.75" customHeight="1" x14ac:dyDescent="0.1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5.75" customHeight="1" x14ac:dyDescent="0.1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5.75" customHeight="1" x14ac:dyDescent="0.1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5.75" customHeight="1" x14ac:dyDescent="0.1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5.75" customHeight="1" x14ac:dyDescent="0.1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5.75" customHeight="1" x14ac:dyDescent="0.1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5.75" customHeight="1" x14ac:dyDescent="0.1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5.75" customHeight="1" x14ac:dyDescent="0.1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5.75" customHeight="1" x14ac:dyDescent="0.1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5.75" customHeight="1" x14ac:dyDescent="0.1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5.75" customHeight="1" x14ac:dyDescent="0.1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5.75" customHeight="1" x14ac:dyDescent="0.1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5.75" customHeight="1" x14ac:dyDescent="0.1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5.75" customHeight="1" x14ac:dyDescent="0.1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5.75" customHeight="1" x14ac:dyDescent="0.1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5.75" customHeight="1" x14ac:dyDescent="0.1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5.75" customHeight="1" x14ac:dyDescent="0.1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5.75" customHeight="1" x14ac:dyDescent="0.1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5.75" customHeight="1" x14ac:dyDescent="0.1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5.75" customHeight="1" x14ac:dyDescent="0.1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5.75" customHeight="1" x14ac:dyDescent="0.1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5.75" customHeight="1" x14ac:dyDescent="0.1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5.75" customHeight="1" x14ac:dyDescent="0.1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5.75" customHeight="1" x14ac:dyDescent="0.1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5.75" customHeight="1" x14ac:dyDescent="0.1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5.75" customHeight="1" x14ac:dyDescent="0.1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5.75" customHeight="1" x14ac:dyDescent="0.1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5.75" customHeight="1" x14ac:dyDescent="0.1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5.75" customHeight="1" x14ac:dyDescent="0.1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5.75" customHeight="1" x14ac:dyDescent="0.1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5.75" customHeight="1" x14ac:dyDescent="0.1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5.75" customHeight="1" x14ac:dyDescent="0.1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5.75" customHeight="1" x14ac:dyDescent="0.1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5.75" customHeight="1" x14ac:dyDescent="0.1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5.75" customHeight="1" x14ac:dyDescent="0.1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5.75" customHeight="1" x14ac:dyDescent="0.1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5.75" customHeight="1" x14ac:dyDescent="0.1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5.75" customHeight="1" x14ac:dyDescent="0.1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5.75" customHeight="1" x14ac:dyDescent="0.1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5.75" customHeight="1" x14ac:dyDescent="0.1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5.75" customHeight="1" x14ac:dyDescent="0.1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5.75" customHeight="1" x14ac:dyDescent="0.1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5.75" customHeight="1" x14ac:dyDescent="0.1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5.75" customHeight="1" x14ac:dyDescent="0.1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5.75" customHeight="1" x14ac:dyDescent="0.1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5.75" customHeight="1" x14ac:dyDescent="0.1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5.75" customHeight="1" x14ac:dyDescent="0.1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5.75" customHeight="1" x14ac:dyDescent="0.1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5.75" customHeight="1" x14ac:dyDescent="0.1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5.75" customHeight="1" x14ac:dyDescent="0.1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5.75" customHeight="1" x14ac:dyDescent="0.1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5.75" customHeight="1" x14ac:dyDescent="0.1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5.75" customHeight="1" x14ac:dyDescent="0.1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5.75" customHeight="1" x14ac:dyDescent="0.1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5.75" customHeight="1" x14ac:dyDescent="0.1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5.75" customHeight="1" x14ac:dyDescent="0.1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5.75" customHeight="1" x14ac:dyDescent="0.1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5.75" customHeight="1" x14ac:dyDescent="0.1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5.75" customHeight="1" x14ac:dyDescent="0.1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5.75" customHeight="1" x14ac:dyDescent="0.1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5.75" customHeight="1" x14ac:dyDescent="0.1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5.75" customHeight="1" x14ac:dyDescent="0.1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5.75" customHeight="1" x14ac:dyDescent="0.1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5.75" customHeight="1" x14ac:dyDescent="0.1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5.75" customHeight="1" x14ac:dyDescent="0.1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5.75" customHeight="1" x14ac:dyDescent="0.1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5.75" customHeight="1" x14ac:dyDescent="0.1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5.75" customHeight="1" x14ac:dyDescent="0.1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5.75" customHeight="1" x14ac:dyDescent="0.1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5.75" customHeight="1" x14ac:dyDescent="0.1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5.75" customHeight="1" x14ac:dyDescent="0.1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5.75" customHeight="1" x14ac:dyDescent="0.1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5.75" customHeight="1" x14ac:dyDescent="0.1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5.75" customHeight="1" x14ac:dyDescent="0.1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5.75" customHeight="1" x14ac:dyDescent="0.1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5.75" customHeight="1" x14ac:dyDescent="0.1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5.75" customHeight="1" x14ac:dyDescent="0.1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5.75" customHeight="1" x14ac:dyDescent="0.1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5.75" customHeight="1" x14ac:dyDescent="0.1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5.75" customHeight="1" x14ac:dyDescent="0.1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5.75" customHeight="1" x14ac:dyDescent="0.1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5.75" customHeight="1" x14ac:dyDescent="0.1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5.75" customHeight="1" x14ac:dyDescent="0.1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5.75" customHeight="1" x14ac:dyDescent="0.1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5.75" customHeight="1" x14ac:dyDescent="0.1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5.75" customHeight="1" x14ac:dyDescent="0.1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5.75" customHeight="1" x14ac:dyDescent="0.1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5.75" customHeight="1" x14ac:dyDescent="0.1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5.75" customHeight="1" x14ac:dyDescent="0.1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5.75" customHeight="1" x14ac:dyDescent="0.1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5.75" customHeight="1" x14ac:dyDescent="0.1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5.75" customHeight="1" x14ac:dyDescent="0.1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5.75" customHeight="1" x14ac:dyDescent="0.1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5.75" customHeight="1" x14ac:dyDescent="0.1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5.75" customHeight="1" x14ac:dyDescent="0.1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5.75" customHeight="1" x14ac:dyDescent="0.1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5.75" customHeight="1" x14ac:dyDescent="0.1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5.75" customHeight="1" x14ac:dyDescent="0.1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5.75" customHeight="1" x14ac:dyDescent="0.1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5.75" customHeight="1" x14ac:dyDescent="0.1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5.75" customHeight="1" x14ac:dyDescent="0.1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5.75" customHeight="1" x14ac:dyDescent="0.1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5.75" customHeight="1" x14ac:dyDescent="0.1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5.75" customHeight="1" x14ac:dyDescent="0.1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5.75" customHeight="1" x14ac:dyDescent="0.1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5.75" customHeight="1" x14ac:dyDescent="0.1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5.75" customHeight="1" x14ac:dyDescent="0.1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5.75" customHeight="1" x14ac:dyDescent="0.1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5.75" customHeight="1" x14ac:dyDescent="0.1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5.75" customHeight="1" x14ac:dyDescent="0.1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5.75" customHeight="1" x14ac:dyDescent="0.1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5.75" customHeight="1" x14ac:dyDescent="0.1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5.75" customHeight="1" x14ac:dyDescent="0.1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5.75" customHeight="1" x14ac:dyDescent="0.1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5.75" customHeight="1" x14ac:dyDescent="0.1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5.75" customHeight="1" x14ac:dyDescent="0.1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5.75" customHeight="1" x14ac:dyDescent="0.1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5.75" customHeight="1" x14ac:dyDescent="0.1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5.75" customHeight="1" x14ac:dyDescent="0.1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5.75" customHeight="1" x14ac:dyDescent="0.1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5.75" customHeight="1" x14ac:dyDescent="0.1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5.75" customHeight="1" x14ac:dyDescent="0.1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5.75" customHeight="1" x14ac:dyDescent="0.1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5.75" customHeight="1" x14ac:dyDescent="0.1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5.75" customHeight="1" x14ac:dyDescent="0.1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5.75" customHeight="1" x14ac:dyDescent="0.1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5.75" customHeight="1" x14ac:dyDescent="0.1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5.75" customHeight="1" x14ac:dyDescent="0.1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5.75" customHeight="1" x14ac:dyDescent="0.1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5.75" customHeight="1" x14ac:dyDescent="0.1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5.75" customHeight="1" x14ac:dyDescent="0.1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5.75" customHeight="1" x14ac:dyDescent="0.1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5.75" customHeight="1" x14ac:dyDescent="0.1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5.75" customHeight="1" x14ac:dyDescent="0.1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5.75" customHeight="1" x14ac:dyDescent="0.1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5.75" customHeight="1" x14ac:dyDescent="0.1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5.75" customHeight="1" x14ac:dyDescent="0.1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5.75" customHeight="1" x14ac:dyDescent="0.1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5.75" customHeight="1" x14ac:dyDescent="0.1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5.75" customHeight="1" x14ac:dyDescent="0.1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5.75" customHeight="1" x14ac:dyDescent="0.1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5.75" customHeight="1" x14ac:dyDescent="0.1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5.75" customHeight="1" x14ac:dyDescent="0.1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5.75" customHeight="1" x14ac:dyDescent="0.1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5.75" customHeight="1" x14ac:dyDescent="0.1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5.75" customHeight="1" x14ac:dyDescent="0.1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5.75" customHeight="1" x14ac:dyDescent="0.1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5.75" customHeight="1" x14ac:dyDescent="0.1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5.75" customHeight="1" x14ac:dyDescent="0.1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5.75" customHeight="1" x14ac:dyDescent="0.1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5.75" customHeight="1" x14ac:dyDescent="0.1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5.75" customHeight="1" x14ac:dyDescent="0.1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5.75" customHeight="1" x14ac:dyDescent="0.1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5.75" customHeight="1" x14ac:dyDescent="0.1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5.75" customHeight="1" x14ac:dyDescent="0.1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5.75" customHeight="1" x14ac:dyDescent="0.1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5.75" customHeight="1" x14ac:dyDescent="0.1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5.75" customHeight="1" x14ac:dyDescent="0.1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5.75" customHeight="1" x14ac:dyDescent="0.1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5.75" customHeight="1" x14ac:dyDescent="0.1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5.75" customHeight="1" x14ac:dyDescent="0.1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5.75" customHeight="1" x14ac:dyDescent="0.1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5.75" customHeight="1" x14ac:dyDescent="0.1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5.75" customHeight="1" x14ac:dyDescent="0.1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5.75" customHeight="1" x14ac:dyDescent="0.1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5.75" customHeight="1" x14ac:dyDescent="0.1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5.75" customHeight="1" x14ac:dyDescent="0.1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5.75" customHeight="1" x14ac:dyDescent="0.1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5.75" customHeight="1" x14ac:dyDescent="0.1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5.75" customHeight="1" x14ac:dyDescent="0.1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5.75" customHeight="1" x14ac:dyDescent="0.1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5.75" customHeight="1" x14ac:dyDescent="0.1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5.75" customHeight="1" x14ac:dyDescent="0.1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5.75" customHeight="1" x14ac:dyDescent="0.1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5.75" customHeight="1" x14ac:dyDescent="0.1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5.75" customHeight="1" x14ac:dyDescent="0.1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5.75" customHeight="1" x14ac:dyDescent="0.1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5.75" customHeight="1" x14ac:dyDescent="0.1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5.75" customHeight="1" x14ac:dyDescent="0.1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5.75" customHeight="1" x14ac:dyDescent="0.1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5.75" customHeight="1" x14ac:dyDescent="0.1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5.75" customHeight="1" x14ac:dyDescent="0.1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5.75" customHeight="1" x14ac:dyDescent="0.1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5.75" customHeight="1" x14ac:dyDescent="0.1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5.75" customHeight="1" x14ac:dyDescent="0.1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5.75" customHeight="1" x14ac:dyDescent="0.1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5.75" customHeight="1" x14ac:dyDescent="0.1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5.75" customHeight="1" x14ac:dyDescent="0.1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5.75" customHeight="1" x14ac:dyDescent="0.1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5.75" customHeight="1" x14ac:dyDescent="0.1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5.75" customHeight="1" x14ac:dyDescent="0.1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5.75" customHeight="1" x14ac:dyDescent="0.1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5.75" customHeight="1" x14ac:dyDescent="0.1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5.75" customHeight="1" x14ac:dyDescent="0.1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5.75" customHeight="1" x14ac:dyDescent="0.1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5.75" customHeight="1" x14ac:dyDescent="0.1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5.75" customHeight="1" x14ac:dyDescent="0.1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5.75" customHeight="1" x14ac:dyDescent="0.1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5.75" customHeight="1" x14ac:dyDescent="0.1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5.75" customHeight="1" x14ac:dyDescent="0.1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5.75" customHeight="1" x14ac:dyDescent="0.1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5.75" customHeight="1" x14ac:dyDescent="0.1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5.75" customHeight="1" x14ac:dyDescent="0.1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5.75" customHeight="1" x14ac:dyDescent="0.1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5.75" customHeight="1" x14ac:dyDescent="0.1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5.75" customHeight="1" x14ac:dyDescent="0.1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5.75" customHeight="1" x14ac:dyDescent="0.1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5.75" customHeight="1" x14ac:dyDescent="0.1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5.75" customHeight="1" x14ac:dyDescent="0.1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5.75" customHeight="1" x14ac:dyDescent="0.1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5.75" customHeight="1" x14ac:dyDescent="0.1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5.75" customHeight="1" x14ac:dyDescent="0.1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5.75" customHeight="1" x14ac:dyDescent="0.1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5.75" customHeight="1" x14ac:dyDescent="0.1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5.75" customHeight="1" x14ac:dyDescent="0.1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5.75" customHeight="1" x14ac:dyDescent="0.1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5.75" customHeight="1" x14ac:dyDescent="0.1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5.75" customHeight="1" x14ac:dyDescent="0.1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5.75" customHeight="1" x14ac:dyDescent="0.1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5.75" customHeight="1" x14ac:dyDescent="0.1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5.75" customHeight="1" x14ac:dyDescent="0.1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5.75" customHeight="1" x14ac:dyDescent="0.1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5.75" customHeight="1" x14ac:dyDescent="0.1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5.75" customHeight="1" x14ac:dyDescent="0.1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5.75" customHeight="1" x14ac:dyDescent="0.1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5.75" customHeight="1" x14ac:dyDescent="0.1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5.75" customHeight="1" x14ac:dyDescent="0.1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5.75" customHeight="1" x14ac:dyDescent="0.1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5.75" customHeight="1" x14ac:dyDescent="0.1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5.75" customHeight="1" x14ac:dyDescent="0.1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5.75" customHeight="1" x14ac:dyDescent="0.1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5.75" customHeight="1" x14ac:dyDescent="0.1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5.75" customHeight="1" x14ac:dyDescent="0.1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5.75" customHeight="1" x14ac:dyDescent="0.1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5.75" customHeight="1" x14ac:dyDescent="0.1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5.75" customHeight="1" x14ac:dyDescent="0.1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5.75" customHeight="1" x14ac:dyDescent="0.1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5.75" customHeight="1" x14ac:dyDescent="0.1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5.75" customHeight="1" x14ac:dyDescent="0.1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5.75" customHeight="1" x14ac:dyDescent="0.1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5.75" customHeight="1" x14ac:dyDescent="0.1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5.75" customHeight="1" x14ac:dyDescent="0.1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5.75" customHeight="1" x14ac:dyDescent="0.1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5.75" customHeight="1" x14ac:dyDescent="0.1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5.75" customHeight="1" x14ac:dyDescent="0.1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5.75" customHeight="1" x14ac:dyDescent="0.1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5.75" customHeight="1" x14ac:dyDescent="0.1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5.75" customHeight="1" x14ac:dyDescent="0.1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5.75" customHeight="1" x14ac:dyDescent="0.1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5.75" customHeight="1" x14ac:dyDescent="0.1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5.75" customHeight="1" x14ac:dyDescent="0.1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5.75" customHeight="1" x14ac:dyDescent="0.1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5.75" customHeight="1" x14ac:dyDescent="0.1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5.75" customHeight="1" x14ac:dyDescent="0.1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5.75" customHeight="1" x14ac:dyDescent="0.1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5.75" customHeight="1" x14ac:dyDescent="0.1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5.75" customHeight="1" x14ac:dyDescent="0.1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5.75" customHeight="1" x14ac:dyDescent="0.1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5.75" customHeight="1" x14ac:dyDescent="0.1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5.75" customHeight="1" x14ac:dyDescent="0.1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5.75" customHeight="1" x14ac:dyDescent="0.1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5.75" customHeight="1" x14ac:dyDescent="0.1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5.75" customHeight="1" x14ac:dyDescent="0.1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5.75" customHeight="1" x14ac:dyDescent="0.1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5.75" customHeight="1" x14ac:dyDescent="0.1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5.75" customHeight="1" x14ac:dyDescent="0.1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5.75" customHeight="1" x14ac:dyDescent="0.1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5.75" customHeight="1" x14ac:dyDescent="0.1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5.75" customHeight="1" x14ac:dyDescent="0.1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5.75" customHeight="1" x14ac:dyDescent="0.1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5.75" customHeight="1" x14ac:dyDescent="0.1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5.75" customHeight="1" x14ac:dyDescent="0.1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5.75" customHeight="1" x14ac:dyDescent="0.1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5.75" customHeight="1" x14ac:dyDescent="0.1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5.75" customHeight="1" x14ac:dyDescent="0.1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5.75" customHeight="1" x14ac:dyDescent="0.1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5.75" customHeight="1" x14ac:dyDescent="0.1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5.75" customHeight="1" x14ac:dyDescent="0.1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5.75" customHeight="1" x14ac:dyDescent="0.1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5.75" customHeight="1" x14ac:dyDescent="0.1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5.75" customHeight="1" x14ac:dyDescent="0.1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5.75" customHeight="1" x14ac:dyDescent="0.1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5.75" customHeight="1" x14ac:dyDescent="0.1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5.75" customHeight="1" x14ac:dyDescent="0.1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5.75" customHeight="1" x14ac:dyDescent="0.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5.75" customHeight="1" x14ac:dyDescent="0.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5.75" customHeight="1" x14ac:dyDescent="0.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5.75" customHeight="1" x14ac:dyDescent="0.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5.75" customHeight="1" x14ac:dyDescent="0.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5.75" customHeight="1" x14ac:dyDescent="0.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5.75" customHeight="1" x14ac:dyDescent="0.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5.75" customHeight="1" x14ac:dyDescent="0.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5.75" customHeight="1" x14ac:dyDescent="0.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5.75" customHeight="1" x14ac:dyDescent="0.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5.75" customHeight="1" x14ac:dyDescent="0.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5.75" customHeight="1" x14ac:dyDescent="0.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5.75" customHeight="1" x14ac:dyDescent="0.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5.75" customHeight="1" x14ac:dyDescent="0.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5.75" customHeight="1" x14ac:dyDescent="0.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5.75" customHeight="1" x14ac:dyDescent="0.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5.75" customHeight="1" x14ac:dyDescent="0.1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5.75" customHeight="1" x14ac:dyDescent="0.1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5.75" customHeight="1" x14ac:dyDescent="0.1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5.75" customHeight="1" x14ac:dyDescent="0.1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5.75" customHeight="1" x14ac:dyDescent="0.1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5.75" customHeight="1" x14ac:dyDescent="0.1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5.75" customHeight="1" x14ac:dyDescent="0.1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5.75" customHeight="1" x14ac:dyDescent="0.1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5.75" customHeight="1" x14ac:dyDescent="0.1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5.75" customHeight="1" x14ac:dyDescent="0.1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5.75" customHeight="1" x14ac:dyDescent="0.1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5.75" customHeight="1" x14ac:dyDescent="0.1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5.75" customHeight="1" x14ac:dyDescent="0.1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5.75" customHeight="1" x14ac:dyDescent="0.1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5.75" customHeight="1" x14ac:dyDescent="0.1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5.75" customHeight="1" x14ac:dyDescent="0.1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5.75" customHeight="1" x14ac:dyDescent="0.1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5.75" customHeight="1" x14ac:dyDescent="0.1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5.75" customHeight="1" x14ac:dyDescent="0.1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5.75" customHeight="1" x14ac:dyDescent="0.1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5.75" customHeight="1" x14ac:dyDescent="0.1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5.75" customHeight="1" x14ac:dyDescent="0.1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5.75" customHeight="1" x14ac:dyDescent="0.1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5.75" customHeight="1" x14ac:dyDescent="0.1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5.75" customHeight="1" x14ac:dyDescent="0.1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5.75" customHeight="1" x14ac:dyDescent="0.1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5.75" customHeight="1" x14ac:dyDescent="0.1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5.75" customHeight="1" x14ac:dyDescent="0.1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5.75" customHeight="1" x14ac:dyDescent="0.1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5.75" customHeight="1" x14ac:dyDescent="0.1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5.75" customHeight="1" x14ac:dyDescent="0.1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5.75" customHeight="1" x14ac:dyDescent="0.1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5.75" customHeight="1" x14ac:dyDescent="0.1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5.75" customHeight="1" x14ac:dyDescent="0.1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5.75" customHeight="1" x14ac:dyDescent="0.1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5.75" customHeight="1" x14ac:dyDescent="0.1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5.75" customHeight="1" x14ac:dyDescent="0.1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5.75" customHeight="1" x14ac:dyDescent="0.1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5.75" customHeight="1" x14ac:dyDescent="0.1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5.75" customHeight="1" x14ac:dyDescent="0.1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5.75" customHeight="1" x14ac:dyDescent="0.1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5.75" customHeight="1" x14ac:dyDescent="0.1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5.75" customHeight="1" x14ac:dyDescent="0.1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5.75" customHeight="1" x14ac:dyDescent="0.1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5.75" customHeight="1" x14ac:dyDescent="0.1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5.75" customHeight="1" x14ac:dyDescent="0.1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5.75" customHeight="1" x14ac:dyDescent="0.1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5.75" customHeight="1" x14ac:dyDescent="0.1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5.75" customHeight="1" x14ac:dyDescent="0.1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5.75" customHeight="1" x14ac:dyDescent="0.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5.75" customHeight="1" x14ac:dyDescent="0.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5.75" customHeight="1" x14ac:dyDescent="0.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5.75" customHeight="1" x14ac:dyDescent="0.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5.75" customHeight="1" x14ac:dyDescent="0.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5.75" customHeight="1" x14ac:dyDescent="0.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5.75" customHeight="1" x14ac:dyDescent="0.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5.75" customHeight="1" x14ac:dyDescent="0.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5.75" customHeight="1" x14ac:dyDescent="0.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5.75" customHeight="1" x14ac:dyDescent="0.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5.75" customHeight="1" x14ac:dyDescent="0.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5.75" customHeight="1" x14ac:dyDescent="0.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5.75" customHeight="1" x14ac:dyDescent="0.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5.75" customHeight="1" x14ac:dyDescent="0.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5.75" customHeight="1" x14ac:dyDescent="0.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5.75" customHeight="1" x14ac:dyDescent="0.1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5.75" customHeight="1" x14ac:dyDescent="0.1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5.75" customHeight="1" x14ac:dyDescent="0.1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5.75" customHeight="1" x14ac:dyDescent="0.1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5.75" customHeight="1" x14ac:dyDescent="0.1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5.75" customHeight="1" x14ac:dyDescent="0.1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5.75" customHeight="1" x14ac:dyDescent="0.1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5.75" customHeight="1" x14ac:dyDescent="0.1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5.75" customHeight="1" x14ac:dyDescent="0.1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5.75" customHeight="1" x14ac:dyDescent="0.1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5.75" customHeight="1" x14ac:dyDescent="0.1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5.75" customHeight="1" x14ac:dyDescent="0.1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5.75" customHeight="1" x14ac:dyDescent="0.1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5.75" customHeight="1" x14ac:dyDescent="0.1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5.75" customHeight="1" x14ac:dyDescent="0.1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5.75" customHeight="1" x14ac:dyDescent="0.1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5.75" customHeight="1" x14ac:dyDescent="0.1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5.75" customHeight="1" x14ac:dyDescent="0.1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5.75" customHeight="1" x14ac:dyDescent="0.1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5.75" customHeight="1" x14ac:dyDescent="0.1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5.75" customHeight="1" x14ac:dyDescent="0.1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5.75" customHeight="1" x14ac:dyDescent="0.1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5.75" customHeight="1" x14ac:dyDescent="0.1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5.75" customHeight="1" x14ac:dyDescent="0.1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5.75" customHeight="1" x14ac:dyDescent="0.1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5.75" customHeight="1" x14ac:dyDescent="0.1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5.75" customHeight="1" x14ac:dyDescent="0.1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5.75" customHeight="1" x14ac:dyDescent="0.1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5.75" customHeight="1" x14ac:dyDescent="0.1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5.75" customHeight="1" x14ac:dyDescent="0.1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5.75" customHeight="1" x14ac:dyDescent="0.1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5.75" customHeight="1" x14ac:dyDescent="0.1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5.75" customHeight="1" x14ac:dyDescent="0.1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5.75" customHeight="1" x14ac:dyDescent="0.1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5.75" customHeight="1" x14ac:dyDescent="0.1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5.75" customHeight="1" x14ac:dyDescent="0.1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5.75" customHeight="1" x14ac:dyDescent="0.1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5.75" customHeight="1" x14ac:dyDescent="0.1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5.75" customHeight="1" x14ac:dyDescent="0.1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5.75" customHeight="1" x14ac:dyDescent="0.1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5.75" customHeight="1" x14ac:dyDescent="0.1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5.75" customHeight="1" x14ac:dyDescent="0.1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5.75" customHeight="1" x14ac:dyDescent="0.1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5.75" customHeight="1" x14ac:dyDescent="0.1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5.75" customHeight="1" x14ac:dyDescent="0.1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5.75" customHeight="1" x14ac:dyDescent="0.1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5.75" customHeight="1" x14ac:dyDescent="0.1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5.75" customHeight="1" x14ac:dyDescent="0.1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5.75" customHeight="1" x14ac:dyDescent="0.1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5.75" customHeight="1" x14ac:dyDescent="0.1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5.75" customHeight="1" x14ac:dyDescent="0.1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5.75" customHeight="1" x14ac:dyDescent="0.1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5.75" customHeight="1" x14ac:dyDescent="0.1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5.75" customHeight="1" x14ac:dyDescent="0.1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5.75" customHeight="1" x14ac:dyDescent="0.1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5.75" customHeight="1" x14ac:dyDescent="0.1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5.75" customHeight="1" x14ac:dyDescent="0.1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5.75" customHeight="1" x14ac:dyDescent="0.1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5.75" customHeight="1" x14ac:dyDescent="0.1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5.75" customHeight="1" x14ac:dyDescent="0.1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5.75" customHeight="1" x14ac:dyDescent="0.1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5.75" customHeight="1" x14ac:dyDescent="0.1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5.75" customHeight="1" x14ac:dyDescent="0.1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5.75" customHeight="1" x14ac:dyDescent="0.1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5.75" customHeight="1" x14ac:dyDescent="0.1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5.75" customHeight="1" x14ac:dyDescent="0.1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5.75" customHeight="1" x14ac:dyDescent="0.1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5.75" customHeight="1" x14ac:dyDescent="0.1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5.75" customHeight="1" x14ac:dyDescent="0.1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5.75" customHeight="1" x14ac:dyDescent="0.1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5.75" customHeight="1" x14ac:dyDescent="0.1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5.75" customHeight="1" x14ac:dyDescent="0.1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5.75" customHeight="1" x14ac:dyDescent="0.1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5.75" customHeight="1" x14ac:dyDescent="0.1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5.75" customHeight="1" x14ac:dyDescent="0.1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5.75" customHeight="1" x14ac:dyDescent="0.1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5.75" customHeight="1" x14ac:dyDescent="0.1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5.75" customHeight="1" x14ac:dyDescent="0.1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5.75" customHeight="1" x14ac:dyDescent="0.1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5.75" customHeight="1" x14ac:dyDescent="0.1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5.75" customHeight="1" x14ac:dyDescent="0.1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5.75" customHeight="1" x14ac:dyDescent="0.1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5.75" customHeight="1" x14ac:dyDescent="0.1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5.75" customHeight="1" x14ac:dyDescent="0.1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5.75" customHeight="1" x14ac:dyDescent="0.1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5.75" customHeight="1" x14ac:dyDescent="0.1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5.75" customHeight="1" x14ac:dyDescent="0.1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5.75" customHeight="1" x14ac:dyDescent="0.1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5.75" customHeight="1" x14ac:dyDescent="0.1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5.75" customHeight="1" x14ac:dyDescent="0.1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5.75" customHeight="1" x14ac:dyDescent="0.1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5.75" customHeight="1" x14ac:dyDescent="0.1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5.75" customHeight="1" x14ac:dyDescent="0.1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5.75" customHeight="1" x14ac:dyDescent="0.1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5.75" customHeight="1" x14ac:dyDescent="0.1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5.75" customHeight="1" x14ac:dyDescent="0.1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5.75" customHeight="1" x14ac:dyDescent="0.1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5.75" customHeight="1" x14ac:dyDescent="0.1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5.75" customHeight="1" x14ac:dyDescent="0.1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5.75" customHeight="1" x14ac:dyDescent="0.1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5.75" customHeight="1" x14ac:dyDescent="0.1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5.75" customHeight="1" x14ac:dyDescent="0.1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5.75" customHeight="1" x14ac:dyDescent="0.1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5.75" customHeight="1" x14ac:dyDescent="0.1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5.75" customHeight="1" x14ac:dyDescent="0.1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5.75" customHeight="1" x14ac:dyDescent="0.1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5.75" customHeight="1" x14ac:dyDescent="0.1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5.75" customHeight="1" x14ac:dyDescent="0.1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5.75" customHeight="1" x14ac:dyDescent="0.1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5.75" customHeight="1" x14ac:dyDescent="0.1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5.75" customHeight="1" x14ac:dyDescent="0.1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5.75" customHeight="1" x14ac:dyDescent="0.1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5.75" customHeight="1" x14ac:dyDescent="0.1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5.75" customHeight="1" x14ac:dyDescent="0.1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5.75" customHeight="1" x14ac:dyDescent="0.1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5.75" customHeight="1" x14ac:dyDescent="0.1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5.75" customHeight="1" x14ac:dyDescent="0.1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5.75" customHeight="1" x14ac:dyDescent="0.1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5.75" customHeight="1" x14ac:dyDescent="0.1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5.75" customHeight="1" x14ac:dyDescent="0.1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5.75" customHeight="1" x14ac:dyDescent="0.1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5.75" customHeight="1" x14ac:dyDescent="0.1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5.75" customHeight="1" x14ac:dyDescent="0.1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5.75" customHeight="1" x14ac:dyDescent="0.1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5.75" customHeight="1" x14ac:dyDescent="0.1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5.75" customHeight="1" x14ac:dyDescent="0.1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5.75" customHeight="1" x14ac:dyDescent="0.1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5.75" customHeight="1" x14ac:dyDescent="0.1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5.75" customHeight="1" x14ac:dyDescent="0.1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5.75" customHeight="1" x14ac:dyDescent="0.1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5.75" customHeight="1" x14ac:dyDescent="0.1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5.75" customHeight="1" x14ac:dyDescent="0.1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5.75" customHeight="1" x14ac:dyDescent="0.1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5.75" customHeight="1" x14ac:dyDescent="0.1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5.75" customHeight="1" x14ac:dyDescent="0.1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5.75" customHeight="1" x14ac:dyDescent="0.1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5.75" customHeight="1" x14ac:dyDescent="0.1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5.75" customHeight="1" x14ac:dyDescent="0.1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5.75" customHeight="1" x14ac:dyDescent="0.1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5.75" customHeight="1" x14ac:dyDescent="0.1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5.75" customHeight="1" x14ac:dyDescent="0.1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5.75" customHeight="1" x14ac:dyDescent="0.1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5.75" customHeight="1" x14ac:dyDescent="0.1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5.75" customHeight="1" x14ac:dyDescent="0.1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5.75" customHeight="1" x14ac:dyDescent="0.1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5.75" customHeight="1" x14ac:dyDescent="0.1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5.75" customHeight="1" x14ac:dyDescent="0.1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5.75" customHeight="1" x14ac:dyDescent="0.1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5.75" customHeight="1" x14ac:dyDescent="0.1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5.75" customHeight="1" x14ac:dyDescent="0.1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5.75" customHeight="1" x14ac:dyDescent="0.1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5.75" customHeight="1" x14ac:dyDescent="0.1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5.75" customHeight="1" x14ac:dyDescent="0.1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5.75" customHeight="1" x14ac:dyDescent="0.1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5.75" customHeight="1" x14ac:dyDescent="0.1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5.75" customHeight="1" x14ac:dyDescent="0.1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5.75" customHeight="1" x14ac:dyDescent="0.1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5.75" customHeight="1" x14ac:dyDescent="0.1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5.75" customHeight="1" x14ac:dyDescent="0.1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5.75" customHeight="1" x14ac:dyDescent="0.1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5.75" customHeight="1" x14ac:dyDescent="0.1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5.75" customHeight="1" x14ac:dyDescent="0.1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5.75" customHeight="1" x14ac:dyDescent="0.1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5.75" customHeight="1" x14ac:dyDescent="0.1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5.75" customHeight="1" x14ac:dyDescent="0.1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5.75" customHeight="1" x14ac:dyDescent="0.1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5.75" customHeight="1" x14ac:dyDescent="0.1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5.75" customHeight="1" x14ac:dyDescent="0.1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5.75" customHeight="1" x14ac:dyDescent="0.1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5.75" customHeight="1" x14ac:dyDescent="0.1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5.75" customHeight="1" x14ac:dyDescent="0.1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5.75" customHeight="1" x14ac:dyDescent="0.1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5.75" customHeight="1" x14ac:dyDescent="0.1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5.75" customHeight="1" x14ac:dyDescent="0.1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5.75" customHeight="1" x14ac:dyDescent="0.1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5.75" customHeight="1" x14ac:dyDescent="0.1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5.75" customHeight="1" x14ac:dyDescent="0.1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5.75" customHeight="1" x14ac:dyDescent="0.1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5.75" customHeight="1" x14ac:dyDescent="0.1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5.75" customHeight="1" x14ac:dyDescent="0.1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5.75" customHeight="1" x14ac:dyDescent="0.1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5.75" customHeight="1" x14ac:dyDescent="0.1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5.75" customHeight="1" x14ac:dyDescent="0.1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5.75" customHeight="1" x14ac:dyDescent="0.1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5.75" customHeight="1" x14ac:dyDescent="0.1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5.75" customHeight="1" x14ac:dyDescent="0.1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5.75" customHeight="1" x14ac:dyDescent="0.1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5.75" customHeight="1" x14ac:dyDescent="0.1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5.75" customHeight="1" x14ac:dyDescent="0.1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5.75" customHeight="1" x14ac:dyDescent="0.1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  <row r="1001" spans="1:29" ht="15.75" customHeight="1" x14ac:dyDescent="0.1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</row>
    <row r="1002" spans="1:29" ht="15.75" customHeight="1" x14ac:dyDescent="0.1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</row>
    <row r="1003" spans="1:29" ht="15.75" customHeight="1" x14ac:dyDescent="0.1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</row>
    <row r="1004" spans="1:29" ht="15.75" customHeight="1" x14ac:dyDescent="0.1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</row>
    <row r="1005" spans="1:29" ht="15.75" customHeight="1" x14ac:dyDescent="0.1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</row>
    <row r="1006" spans="1:29" ht="15.75" customHeight="1" x14ac:dyDescent="0.1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</row>
    <row r="1007" spans="1:29" ht="15.75" customHeight="1" x14ac:dyDescent="0.1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</row>
    <row r="1008" spans="1:29" ht="15.75" customHeight="1" x14ac:dyDescent="0.1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</row>
    <row r="1009" spans="1:29" ht="15.75" customHeight="1" x14ac:dyDescent="0.1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</row>
    <row r="1010" spans="1:29" ht="15.75" customHeight="1" x14ac:dyDescent="0.1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</row>
    <row r="1011" spans="1:29" ht="15.75" customHeight="1" x14ac:dyDescent="0.1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</row>
    <row r="1012" spans="1:29" ht="15.75" customHeight="1" x14ac:dyDescent="0.1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</row>
    <row r="1013" spans="1:29" ht="15.75" customHeight="1" x14ac:dyDescent="0.1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</row>
  </sheetData>
  <mergeCells count="29">
    <mergeCell ref="C29:C31"/>
    <mergeCell ref="E37:G37"/>
    <mergeCell ref="D38:D41"/>
    <mergeCell ref="E41:G41"/>
    <mergeCell ref="D44:D45"/>
    <mergeCell ref="E45:G45"/>
    <mergeCell ref="D3:K3"/>
    <mergeCell ref="F10:G10"/>
    <mergeCell ref="E11:E16"/>
    <mergeCell ref="F16:G16"/>
    <mergeCell ref="E17:E19"/>
    <mergeCell ref="D5:D20"/>
    <mergeCell ref="E5:E10"/>
    <mergeCell ref="E43:G43"/>
    <mergeCell ref="C34:C46"/>
    <mergeCell ref="D29:D31"/>
    <mergeCell ref="B29:B47"/>
    <mergeCell ref="F19:G19"/>
    <mergeCell ref="E20:G20"/>
    <mergeCell ref="B27:K27"/>
    <mergeCell ref="E31:G31"/>
    <mergeCell ref="E33:G33"/>
    <mergeCell ref="D46:G46"/>
    <mergeCell ref="D42:D43"/>
    <mergeCell ref="C32:C33"/>
    <mergeCell ref="D32:D33"/>
    <mergeCell ref="D34:D35"/>
    <mergeCell ref="E35:G35"/>
    <mergeCell ref="D36:D37"/>
  </mergeCells>
  <phoneticPr fontId="8" type="noConversion"/>
  <pageMargins left="0.7" right="0.7" top="0.75" bottom="0.75" header="0" footer="0"/>
  <pageSetup paperSize="9" orientation="portrait"/>
  <ignoredErrors>
    <ignoredError sqref="H46:I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2022-09-19T03:55:34Z</dcterms:modified>
</cp:coreProperties>
</file>