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C:\Users\user\Documents\카이스트\기술경영학부\"/>
    </mc:Choice>
  </mc:AlternateContent>
  <xr:revisionPtr revIDLastSave="0" documentId="8_{B7EA2730-F054-4DBF-9C79-699EAB43BBC8}" xr6:coauthVersionLast="36" xr6:coauthVersionMax="36" xr10:uidLastSave="{00000000-0000-0000-0000-000000000000}"/>
  <bookViews>
    <workbookView xWindow="0" yWindow="0" windowWidth="23040" windowHeight="8976" xr2:uid="{00000000-000D-0000-FFFF-FFFF00000000}"/>
  </bookViews>
  <sheets>
    <sheet name="시트1" sheetId="1" r:id="rId1"/>
  </sheets>
  <calcPr calcId="191029"/>
  <fileRecoveryPr repairLoad="1"/>
  <extLst>
    <ext uri="GoogleSheetsCustomDataVersion1">
      <go:sheetsCustomData xmlns:go="http://customooxmlschemas.google.com/" r:id="rId5" roundtripDataSignature="AMtx7mhC0u/qZk2tdvqqHAIwL87xbQB0bw=="/>
    </ext>
  </extLst>
</workbook>
</file>

<file path=xl/calcChain.xml><?xml version="1.0" encoding="utf-8"?>
<calcChain xmlns="http://schemas.openxmlformats.org/spreadsheetml/2006/main">
  <c r="J41" i="1" l="1"/>
  <c r="J37" i="1"/>
  <c r="I37" i="1"/>
  <c r="H37" i="1"/>
  <c r="J36" i="1"/>
  <c r="J35" i="1"/>
  <c r="J31" i="1"/>
  <c r="J23" i="1"/>
  <c r="I11" i="1"/>
  <c r="I22" i="1" s="1"/>
  <c r="I10" i="1"/>
  <c r="I40" i="1" s="1"/>
  <c r="H10" i="1"/>
  <c r="H40" i="1" s="1"/>
  <c r="H42" i="1" s="1"/>
  <c r="J9" i="1"/>
  <c r="I8" i="1"/>
  <c r="I30" i="1" s="1"/>
  <c r="H8" i="1"/>
  <c r="H30" i="1" s="1"/>
  <c r="H32" i="1" s="1"/>
  <c r="J7" i="1"/>
  <c r="J6" i="1"/>
  <c r="J5" i="1"/>
  <c r="I42" i="1" l="1"/>
  <c r="J40" i="1"/>
  <c r="I32" i="1"/>
  <c r="J32" i="1" s="1"/>
  <c r="J30" i="1"/>
  <c r="I24" i="1"/>
  <c r="H11" i="1"/>
  <c r="H22" i="1" s="1"/>
  <c r="H24" i="1" s="1"/>
  <c r="J8" i="1"/>
  <c r="J10" i="1"/>
  <c r="J11" i="1" l="1"/>
  <c r="J24" i="1"/>
  <c r="J22" i="1"/>
</calcChain>
</file>

<file path=xl/sharedStrings.xml><?xml version="1.0" encoding="utf-8"?>
<sst xmlns="http://schemas.openxmlformats.org/spreadsheetml/2006/main" count="79" uniqueCount="40">
  <si>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</si>
  <si>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</si>
  <si>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</si>
  <si>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</si>
  <si>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</si>
  <si>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</si>
  <si>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</si>
  <si>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</si>
  <si>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</si>
  <si>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r>
      <rPr>
        <sz val="10"/>
        <color rgb="FF000000"/>
        <rFont val="Malgun Gothic"/>
        <family val="3"/>
        <charset val="129"/>
      </rPr>
      <t>기술경영학부</t>
    </r>
    <r>
      <rPr>
        <sz val="10"/>
        <color rgb="FF000000"/>
        <rFont val="Arial"/>
        <family val="2"/>
      </rPr>
      <t xml:space="preserve"> 학생회</t>
    </r>
  </si>
  <si>
    <t>학생</t>
  </si>
  <si>
    <t>기층 예산 이월금</t>
  </si>
  <si>
    <t>AA</t>
  </si>
  <si>
    <t>-</t>
  </si>
  <si>
    <t>전년도에는 자치 이월금과 과비 이월금, 기층 예산 이월금을 구분하지 않아 차이가 많이 남</t>
  </si>
  <si>
    <t>과비 이월금</t>
  </si>
  <si>
    <t>AB</t>
  </si>
  <si>
    <t>예금결산이자</t>
  </si>
  <si>
    <t>AC</t>
  </si>
  <si>
    <t>계</t>
  </si>
  <si>
    <t>자치</t>
  </si>
  <si>
    <t>전반기 이월금</t>
  </si>
  <si>
    <t>BA</t>
  </si>
  <si>
    <t>총계</t>
  </si>
  <si>
    <t>동분기 결산 작성 기록 없음</t>
  </si>
  <si>
    <t>지출</t>
  </si>
  <si>
    <t>담당</t>
  </si>
  <si>
    <t>소항목</t>
  </si>
  <si>
    <t>세부항목</t>
  </si>
  <si>
    <t xml:space="preserve">비고 </t>
  </si>
  <si>
    <t>기술경영학부 학생회</t>
  </si>
  <si>
    <t>해당 없음</t>
  </si>
  <si>
    <t>합계</t>
  </si>
  <si>
    <t>해당 분기 예산 집행 예정 없음</t>
  </si>
  <si>
    <t>동분기 예산안 작성 기록 없음</t>
  </si>
  <si>
    <t>전년도</t>
  </si>
  <si>
    <t>당해년도</t>
  </si>
  <si>
    <t>전년도 대비</t>
  </si>
  <si>
    <t>잔액</t>
  </si>
  <si>
    <t>본회계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</si>
</sst>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11">
    <font>
      <sz val="10"/>
      <color rgb="FF000000"/>
      <name val="Arial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Malgun Gothic"/>
      <family val="3"/>
      <charset val="129"/>
    </font>
    <font>
      <sz val="10"/>
      <color rgb="FF000000"/>
      <name val="Malgun Gothic"/>
      <family val="3"/>
      <charset val="129"/>
    </font>
    <font>
      <sz val="10"/>
      <color theme="1"/>
      <name val="Malgun Gothic"/>
      <family val="3"/>
      <charset val="129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Arial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B7B7B7"/>
        <bgColor rgb="FFB7B7B7"/>
      </patternFill>
    </fill>
    <fill>
      <patternFill patternType="solid">
        <fgColor rgb="FFA5A5A5"/>
        <bgColor rgb="FFA5A5A5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 wrapText="1"/>
    </xf>
    <xf numFmtId="10" fontId="2" fillId="2" borderId="5" xfId="0" applyNumberFormat="1" applyFont="1" applyFill="1" applyBorder="1" applyAlignment="1">
      <alignment horizontal="center" vertical="center"/>
    </xf>
    <xf numFmtId="10" fontId="2" fillId="3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76" fontId="2" fillId="5" borderId="5" xfId="0" applyNumberFormat="1" applyFont="1" applyFill="1" applyBorder="1" applyAlignment="1">
      <alignment horizontal="center"/>
    </xf>
    <xf numFmtId="10" fontId="2" fillId="6" borderId="5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8" fontId="2" fillId="2" borderId="5" xfId="0" applyNumberFormat="1" applyFont="1" applyFill="1" applyBorder="1" applyAlignment="1">
      <alignment horizontal="center"/>
    </xf>
    <xf numFmtId="9" fontId="2" fillId="3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6" fontId="2" fillId="8" borderId="11" xfId="0" applyNumberFormat="1" applyFont="1" applyFill="1" applyBorder="1" applyAlignment="1">
      <alignment horizontal="center" vertical="center"/>
    </xf>
    <xf numFmtId="10" fontId="1" fillId="8" borderId="12" xfId="0" applyNumberFormat="1" applyFont="1" applyFill="1" applyBorder="1" applyAlignment="1">
      <alignment horizontal="center"/>
    </xf>
    <xf numFmtId="177" fontId="5" fillId="8" borderId="5" xfId="0" applyNumberFormat="1" applyFont="1" applyFill="1" applyBorder="1" applyAlignment="1">
      <alignment horizontal="center" vertical="center" wrapText="1"/>
    </xf>
    <xf numFmtId="178" fontId="2" fillId="4" borderId="5" xfId="0" applyNumberFormat="1" applyFont="1" applyFill="1" applyBorder="1" applyAlignment="1">
      <alignment horizontal="center" vertical="center"/>
    </xf>
    <xf numFmtId="10" fontId="2" fillId="4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9" borderId="5" xfId="0" applyFont="1" applyFill="1" applyBorder="1" applyAlignment="1">
      <alignment horizontal="center" vertical="center"/>
    </xf>
    <xf numFmtId="176" fontId="2" fillId="9" borderId="5" xfId="0" applyNumberFormat="1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176" fontId="2" fillId="11" borderId="5" xfId="0" applyNumberFormat="1" applyFont="1" applyFill="1" applyBorder="1" applyAlignment="1">
      <alignment horizontal="center" vertical="center"/>
    </xf>
    <xf numFmtId="10" fontId="1" fillId="11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176" fontId="8" fillId="9" borderId="4" xfId="0" applyNumberFormat="1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8" fillId="10" borderId="8" xfId="0" applyFont="1" applyFill="1" applyBorder="1" applyAlignment="1">
      <alignment horizontal="center"/>
    </xf>
    <xf numFmtId="176" fontId="7" fillId="0" borderId="9" xfId="0" applyNumberFormat="1" applyFont="1" applyBorder="1" applyAlignment="1">
      <alignment horizontal="center"/>
    </xf>
    <xf numFmtId="10" fontId="7" fillId="7" borderId="9" xfId="0" applyNumberFormat="1" applyFont="1" applyFill="1" applyBorder="1" applyAlignment="1">
      <alignment horizontal="center"/>
    </xf>
    <xf numFmtId="176" fontId="7" fillId="0" borderId="9" xfId="0" applyNumberFormat="1" applyFont="1" applyBorder="1" applyAlignment="1">
      <alignment horizontal="center"/>
    </xf>
    <xf numFmtId="0" fontId="8" fillId="11" borderId="8" xfId="0" applyFont="1" applyFill="1" applyBorder="1" applyAlignment="1">
      <alignment horizontal="center"/>
    </xf>
    <xf numFmtId="176" fontId="8" fillId="11" borderId="9" xfId="0" applyNumberFormat="1" applyFont="1" applyFill="1" applyBorder="1" applyAlignment="1">
      <alignment horizontal="center"/>
    </xf>
    <xf numFmtId="10" fontId="7" fillId="11" borderId="9" xfId="0" applyNumberFormat="1" applyFont="1" applyFill="1" applyBorder="1" applyAlignment="1">
      <alignment horizontal="center"/>
    </xf>
    <xf numFmtId="0" fontId="9" fillId="0" borderId="13" xfId="0" applyFont="1" applyBorder="1"/>
    <xf numFmtId="0" fontId="7" fillId="0" borderId="8" xfId="0" applyFont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176" fontId="8" fillId="9" borderId="9" xfId="0" applyNumberFormat="1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8" fillId="10" borderId="8" xfId="0" applyFont="1" applyFill="1" applyBorder="1" applyAlignment="1">
      <alignment horizontal="center"/>
    </xf>
    <xf numFmtId="10" fontId="7" fillId="0" borderId="9" xfId="0" applyNumberFormat="1" applyFont="1" applyBorder="1" applyAlignment="1">
      <alignment horizontal="center"/>
    </xf>
    <xf numFmtId="0" fontId="9" fillId="0" borderId="13" xfId="0" applyFont="1" applyBorder="1"/>
    <xf numFmtId="0" fontId="7" fillId="0" borderId="8" xfId="0" applyFont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10" fontId="7" fillId="11" borderId="9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176" fontId="2" fillId="8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2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03"/>
  <sheetViews>
    <sheetView tabSelected="1" workbookViewId="0"/>
  </sheetViews>
  <sheetFormatPr defaultColWidth="12.6640625" defaultRowHeight="15" customHeight="1"/>
  <cols>
    <col min="1" max="1" width="14.33203125" customWidth="1"/>
    <col min="2" max="2" width="18.88671875" customWidth="1"/>
    <col min="3" max="3" width="14.33203125" customWidth="1"/>
    <col min="4" max="4" width="25.33203125" customWidth="1"/>
    <col min="5" max="5" width="14.6640625" customWidth="1"/>
    <col min="6" max="6" width="33.33203125" customWidth="1"/>
    <col min="7" max="7" width="14.33203125" customWidth="1"/>
    <col min="8" max="8" width="17.6640625" customWidth="1"/>
    <col min="9" max="9" width="15.109375" customWidth="1"/>
    <col min="10" max="10" width="15" customWidth="1"/>
    <col min="11" max="11" width="27.6640625" customWidth="1"/>
    <col min="12" max="29" width="14.33203125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2"/>
      <c r="D3" s="80" t="s">
        <v>0</v>
      </c>
      <c r="E3" s="72"/>
      <c r="F3" s="72"/>
      <c r="G3" s="72"/>
      <c r="H3" s="72"/>
      <c r="I3" s="72"/>
      <c r="J3" s="72"/>
      <c r="K3" s="7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4" t="s">
        <v>6</v>
      </c>
      <c r="J4" s="5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"/>
      <c r="B5" s="1"/>
      <c r="C5" s="2"/>
      <c r="D5" s="83" t="s">
        <v>9</v>
      </c>
      <c r="E5" s="83" t="s">
        <v>10</v>
      </c>
      <c r="F5" s="6" t="s">
        <v>11</v>
      </c>
      <c r="G5" s="7" t="s">
        <v>12</v>
      </c>
      <c r="H5" s="8" t="s">
        <v>13</v>
      </c>
      <c r="I5" s="9">
        <v>265714</v>
      </c>
      <c r="J5" s="10" t="str">
        <f t="shared" ref="J5:J11" si="0">IFERROR(I5/H5,"-%")</f>
        <v>-%</v>
      </c>
      <c r="K5" s="83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2"/>
      <c r="D6" s="77"/>
      <c r="E6" s="77"/>
      <c r="F6" s="6" t="s">
        <v>15</v>
      </c>
      <c r="G6" s="11" t="s">
        <v>16</v>
      </c>
      <c r="H6" s="12" t="s">
        <v>13</v>
      </c>
      <c r="I6" s="9">
        <v>79496</v>
      </c>
      <c r="J6" s="10" t="str">
        <f t="shared" si="0"/>
        <v>-%</v>
      </c>
      <c r="K6" s="7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2"/>
      <c r="D7" s="77"/>
      <c r="E7" s="77"/>
      <c r="F7" s="6" t="s">
        <v>17</v>
      </c>
      <c r="G7" s="11" t="s">
        <v>18</v>
      </c>
      <c r="H7" s="12">
        <v>144</v>
      </c>
      <c r="I7" s="13">
        <v>200</v>
      </c>
      <c r="J7" s="10">
        <f t="shared" si="0"/>
        <v>1.3888888888888888</v>
      </c>
      <c r="K7" s="7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2"/>
      <c r="D8" s="77"/>
      <c r="E8" s="78"/>
      <c r="F8" s="81" t="s">
        <v>19</v>
      </c>
      <c r="G8" s="73"/>
      <c r="H8" s="14">
        <f t="shared" ref="H8:I8" si="1">SUM(H5:H7)</f>
        <v>144</v>
      </c>
      <c r="I8" s="15">
        <f t="shared" si="1"/>
        <v>345410</v>
      </c>
      <c r="J8" s="16">
        <f t="shared" si="0"/>
        <v>2398.6805555555557</v>
      </c>
      <c r="K8" s="7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2"/>
      <c r="D9" s="77"/>
      <c r="E9" s="83" t="s">
        <v>20</v>
      </c>
      <c r="F9" s="6" t="s">
        <v>21</v>
      </c>
      <c r="G9" s="6" t="s">
        <v>22</v>
      </c>
      <c r="H9" s="12">
        <v>879821</v>
      </c>
      <c r="I9" s="9">
        <v>203015</v>
      </c>
      <c r="J9" s="10">
        <f t="shared" si="0"/>
        <v>0.2307457994296567</v>
      </c>
      <c r="K9" s="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2"/>
      <c r="D10" s="77"/>
      <c r="E10" s="78"/>
      <c r="F10" s="81" t="s">
        <v>19</v>
      </c>
      <c r="G10" s="73"/>
      <c r="H10" s="14">
        <f t="shared" ref="H10:I10" si="2">SUM(H9)</f>
        <v>879821</v>
      </c>
      <c r="I10" s="15">
        <f t="shared" si="2"/>
        <v>203015</v>
      </c>
      <c r="J10" s="17">
        <f t="shared" si="0"/>
        <v>0.2307457994296567</v>
      </c>
      <c r="K10" s="1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1"/>
      <c r="C11" s="2"/>
      <c r="D11" s="78"/>
      <c r="E11" s="82" t="s">
        <v>23</v>
      </c>
      <c r="F11" s="72"/>
      <c r="G11" s="73"/>
      <c r="H11" s="19">
        <f t="shared" ref="H11:I11" si="3">SUM(H8,H10)</f>
        <v>879965</v>
      </c>
      <c r="I11" s="19">
        <f t="shared" si="3"/>
        <v>548425</v>
      </c>
      <c r="J11" s="20">
        <f t="shared" si="0"/>
        <v>0.6232350150290068</v>
      </c>
      <c r="K11" s="21" t="s">
        <v>24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1"/>
      <c r="C12" s="1"/>
      <c r="D12" s="1"/>
      <c r="E12" s="1"/>
      <c r="F12" s="1"/>
      <c r="G12" s="1"/>
      <c r="H12" s="22"/>
      <c r="I12" s="2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"/>
      <c r="B14" s="1"/>
      <c r="C14" s="1"/>
      <c r="D14" s="75" t="s">
        <v>25</v>
      </c>
      <c r="E14" s="72"/>
      <c r="F14" s="72"/>
      <c r="G14" s="72"/>
      <c r="H14" s="72"/>
      <c r="I14" s="72"/>
      <c r="J14" s="72"/>
      <c r="K14" s="72"/>
      <c r="L14" s="72"/>
      <c r="M14" s="7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A15" s="1"/>
      <c r="B15" s="1"/>
      <c r="C15" s="1"/>
      <c r="D15" s="24" t="s">
        <v>1</v>
      </c>
      <c r="E15" s="25" t="s">
        <v>26</v>
      </c>
      <c r="F15" s="25" t="s">
        <v>27</v>
      </c>
      <c r="G15" s="25" t="s">
        <v>2</v>
      </c>
      <c r="H15" s="25" t="s">
        <v>28</v>
      </c>
      <c r="I15" s="26" t="s">
        <v>4</v>
      </c>
      <c r="J15" s="26" t="s">
        <v>5</v>
      </c>
      <c r="K15" s="26" t="s">
        <v>6</v>
      </c>
      <c r="L15" s="27" t="s">
        <v>7</v>
      </c>
      <c r="M15" s="28" t="s">
        <v>29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"/>
      <c r="B16" s="1"/>
      <c r="C16" s="1"/>
      <c r="D16" s="76" t="s">
        <v>30</v>
      </c>
      <c r="E16" s="84" t="s">
        <v>31</v>
      </c>
      <c r="F16" s="29" t="s">
        <v>31</v>
      </c>
      <c r="G16" s="71" t="s">
        <v>19</v>
      </c>
      <c r="H16" s="72"/>
      <c r="I16" s="73"/>
      <c r="J16" s="30" t="s">
        <v>13</v>
      </c>
      <c r="K16" s="30">
        <v>0</v>
      </c>
      <c r="L16" s="31"/>
      <c r="M16" s="3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7.75" customHeight="1">
      <c r="A17" s="1"/>
      <c r="B17" s="1"/>
      <c r="C17" s="1"/>
      <c r="D17" s="77"/>
      <c r="E17" s="78"/>
      <c r="F17" s="74" t="s">
        <v>32</v>
      </c>
      <c r="G17" s="72"/>
      <c r="H17" s="72"/>
      <c r="I17" s="73"/>
      <c r="J17" s="33" t="s">
        <v>13</v>
      </c>
      <c r="K17" s="33">
        <v>0</v>
      </c>
      <c r="L17" s="34" t="s">
        <v>13</v>
      </c>
      <c r="M17" s="35" t="s">
        <v>33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31.5" customHeight="1">
      <c r="A18" s="1"/>
      <c r="B18" s="1"/>
      <c r="C18" s="1"/>
      <c r="D18" s="78"/>
      <c r="E18" s="79" t="s">
        <v>23</v>
      </c>
      <c r="F18" s="72"/>
      <c r="G18" s="72"/>
      <c r="H18" s="72"/>
      <c r="I18" s="73"/>
      <c r="J18" s="36" t="s">
        <v>13</v>
      </c>
      <c r="K18" s="36">
        <v>0</v>
      </c>
      <c r="L18" s="37" t="s">
        <v>13</v>
      </c>
      <c r="M18" s="38" t="s">
        <v>34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1"/>
      <c r="B19" s="1"/>
      <c r="C19" s="1"/>
      <c r="D19" s="1"/>
      <c r="E19" s="1"/>
      <c r="F19" s="3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"/>
      <c r="B20" s="1"/>
      <c r="C20" s="1"/>
      <c r="D20" s="1"/>
      <c r="E20" s="1"/>
      <c r="F20" s="3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1"/>
      <c r="C21" s="1"/>
      <c r="D21" s="1"/>
      <c r="E21" s="1"/>
      <c r="F21" s="39"/>
      <c r="G21" s="11" t="s">
        <v>23</v>
      </c>
      <c r="H21" s="40" t="s">
        <v>35</v>
      </c>
      <c r="I21" s="41" t="s">
        <v>36</v>
      </c>
      <c r="J21" s="42" t="s">
        <v>37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1"/>
      <c r="C22" s="1"/>
      <c r="D22" s="1"/>
      <c r="E22" s="1"/>
      <c r="F22" s="39"/>
      <c r="G22" s="43" t="s">
        <v>0</v>
      </c>
      <c r="H22" s="8">
        <f t="shared" ref="H22:I22" si="4">H11</f>
        <v>879965</v>
      </c>
      <c r="I22" s="8">
        <f t="shared" si="4"/>
        <v>548425</v>
      </c>
      <c r="J22" s="10">
        <f t="shared" ref="J22:J24" si="5">IFERROR(I22/H22,"-%")</f>
        <v>0.6232350150290068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1"/>
      <c r="B23" s="1"/>
      <c r="C23" s="1"/>
      <c r="D23" s="1"/>
      <c r="E23" s="1"/>
      <c r="F23" s="1"/>
      <c r="G23" s="43" t="s">
        <v>25</v>
      </c>
      <c r="H23" s="12">
        <v>0</v>
      </c>
      <c r="I23" s="12">
        <v>0</v>
      </c>
      <c r="J23" s="10" t="str">
        <f t="shared" si="5"/>
        <v>-%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1"/>
      <c r="G24" s="44" t="s">
        <v>38</v>
      </c>
      <c r="H24" s="45">
        <f t="shared" ref="H24:I24" si="6">H22-H23</f>
        <v>879965</v>
      </c>
      <c r="I24" s="45">
        <f t="shared" si="6"/>
        <v>548425</v>
      </c>
      <c r="J24" s="46">
        <f t="shared" si="5"/>
        <v>0.6232350150290068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1"/>
      <c r="B29" s="1"/>
      <c r="C29" s="1"/>
      <c r="D29" s="1"/>
      <c r="E29" s="1"/>
      <c r="F29" s="1"/>
      <c r="G29" s="47" t="s">
        <v>10</v>
      </c>
      <c r="H29" s="48" t="s">
        <v>35</v>
      </c>
      <c r="I29" s="49" t="s">
        <v>36</v>
      </c>
      <c r="J29" s="50" t="s">
        <v>37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1"/>
      <c r="B30" s="1"/>
      <c r="C30" s="1"/>
      <c r="D30" s="1"/>
      <c r="E30" s="1"/>
      <c r="F30" s="1"/>
      <c r="G30" s="51" t="s">
        <v>0</v>
      </c>
      <c r="H30" s="52">
        <f t="shared" ref="H30:I30" si="7">H8</f>
        <v>144</v>
      </c>
      <c r="I30" s="52">
        <f t="shared" si="7"/>
        <v>345410</v>
      </c>
      <c r="J30" s="53">
        <f t="shared" ref="J30:J31" si="8">IFERROR(I30/H30,"-%")</f>
        <v>2398.6805555555557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1"/>
      <c r="B31" s="1"/>
      <c r="C31" s="1"/>
      <c r="D31" s="1"/>
      <c r="E31" s="1"/>
      <c r="F31" s="1"/>
      <c r="G31" s="51" t="s">
        <v>25</v>
      </c>
      <c r="H31" s="54">
        <v>0</v>
      </c>
      <c r="I31" s="54">
        <v>0</v>
      </c>
      <c r="J31" s="53" t="str">
        <f t="shared" si="8"/>
        <v>-%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"/>
      <c r="B32" s="1"/>
      <c r="C32" s="1"/>
      <c r="D32" s="1"/>
      <c r="E32" s="1"/>
      <c r="F32" s="1"/>
      <c r="G32" s="55" t="s">
        <v>38</v>
      </c>
      <c r="H32" s="56">
        <f t="shared" ref="H32:I32" si="9">H30-H31</f>
        <v>144</v>
      </c>
      <c r="I32" s="56">
        <f t="shared" si="9"/>
        <v>345410</v>
      </c>
      <c r="J32" s="57">
        <f>IFERROR(I32/H32, "%")</f>
        <v>2398.6805555555557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"/>
      <c r="B33" s="1"/>
      <c r="C33" s="1"/>
      <c r="D33" s="1"/>
      <c r="E33" s="1"/>
      <c r="F33" s="1"/>
      <c r="G33" s="58"/>
      <c r="H33" s="58"/>
      <c r="I33" s="58"/>
      <c r="J33" s="5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"/>
      <c r="B34" s="1"/>
      <c r="C34" s="1"/>
      <c r="D34" s="1"/>
      <c r="E34" s="1"/>
      <c r="F34" s="1"/>
      <c r="G34" s="59" t="s">
        <v>39</v>
      </c>
      <c r="H34" s="60" t="s">
        <v>35</v>
      </c>
      <c r="I34" s="61" t="s">
        <v>36</v>
      </c>
      <c r="J34" s="62" t="s">
        <v>37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"/>
      <c r="B35" s="1"/>
      <c r="C35" s="1"/>
      <c r="D35" s="1"/>
      <c r="E35" s="1"/>
      <c r="F35" s="1"/>
      <c r="G35" s="63" t="s">
        <v>0</v>
      </c>
      <c r="H35" s="54">
        <v>0</v>
      </c>
      <c r="I35" s="54">
        <v>0</v>
      </c>
      <c r="J35" s="64" t="str">
        <f t="shared" ref="J35:J37" si="10">IFERROR(I35/H35,"-%")</f>
        <v>-%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/>
      <c r="B36" s="1"/>
      <c r="C36" s="1"/>
      <c r="D36" s="1"/>
      <c r="E36" s="1"/>
      <c r="F36" s="1"/>
      <c r="G36" s="63" t="s">
        <v>25</v>
      </c>
      <c r="H36" s="54">
        <v>0</v>
      </c>
      <c r="I36" s="54">
        <v>0</v>
      </c>
      <c r="J36" s="64" t="str">
        <f t="shared" si="10"/>
        <v>-%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"/>
      <c r="B37" s="1"/>
      <c r="C37" s="1"/>
      <c r="D37" s="1"/>
      <c r="E37" s="1"/>
      <c r="F37" s="1"/>
      <c r="G37" s="55" t="s">
        <v>38</v>
      </c>
      <c r="H37" s="56">
        <f t="shared" ref="H37:I37" si="11">H35-H36</f>
        <v>0</v>
      </c>
      <c r="I37" s="56">
        <f t="shared" si="11"/>
        <v>0</v>
      </c>
      <c r="J37" s="57" t="str">
        <f t="shared" si="10"/>
        <v>-%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1"/>
      <c r="C38" s="1"/>
      <c r="D38" s="1"/>
      <c r="E38" s="1"/>
      <c r="F38" s="1"/>
      <c r="G38" s="65"/>
      <c r="H38" s="65"/>
      <c r="I38" s="65"/>
      <c r="J38" s="6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1"/>
      <c r="C39" s="1"/>
      <c r="D39" s="1"/>
      <c r="E39" s="1"/>
      <c r="F39" s="1"/>
      <c r="G39" s="66" t="s">
        <v>20</v>
      </c>
      <c r="H39" s="67" t="s">
        <v>35</v>
      </c>
      <c r="I39" s="61" t="s">
        <v>36</v>
      </c>
      <c r="J39" s="68" t="s">
        <v>37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1"/>
      <c r="C40" s="1"/>
      <c r="D40" s="1"/>
      <c r="E40" s="1"/>
      <c r="F40" s="1"/>
      <c r="G40" s="51" t="s">
        <v>0</v>
      </c>
      <c r="H40" s="52">
        <f t="shared" ref="H40:I40" si="12">H10</f>
        <v>879821</v>
      </c>
      <c r="I40" s="52">
        <f t="shared" si="12"/>
        <v>203015</v>
      </c>
      <c r="J40" s="64">
        <f t="shared" ref="J40:J41" si="13">IFERROR(I40/H40,"-%")</f>
        <v>0.2307457994296567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1"/>
      <c r="C41" s="1"/>
      <c r="D41" s="1"/>
      <c r="E41" s="1"/>
      <c r="F41" s="1"/>
      <c r="G41" s="51" t="s">
        <v>25</v>
      </c>
      <c r="H41" s="54">
        <v>0</v>
      </c>
      <c r="I41" s="54">
        <v>0</v>
      </c>
      <c r="J41" s="69" t="str">
        <f t="shared" si="13"/>
        <v>-%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"/>
      <c r="B42" s="1"/>
      <c r="C42" s="1"/>
      <c r="D42" s="1"/>
      <c r="E42" s="1"/>
      <c r="F42" s="1"/>
      <c r="G42" s="55" t="s">
        <v>38</v>
      </c>
      <c r="H42" s="56">
        <f t="shared" ref="H42:I42" si="14">H40-H41</f>
        <v>879821</v>
      </c>
      <c r="I42" s="56">
        <f t="shared" si="14"/>
        <v>203015</v>
      </c>
      <c r="J42" s="70">
        <v>0.23074579940000001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/>
    <row r="230" spans="1:29" ht="15.75" customHeight="1"/>
    <row r="231" spans="1:29" ht="15.75" customHeight="1"/>
    <row r="232" spans="1:29" ht="15.75" customHeight="1"/>
    <row r="233" spans="1:29" ht="15.75" customHeight="1"/>
    <row r="234" spans="1:29" ht="15.75" customHeight="1"/>
    <row r="235" spans="1:29" ht="15.75" customHeight="1"/>
    <row r="236" spans="1:29" ht="15.75" customHeight="1"/>
    <row r="237" spans="1:29" ht="15.75" customHeight="1"/>
    <row r="238" spans="1:29" ht="15.75" customHeight="1"/>
    <row r="239" spans="1:29" ht="15.75" customHeight="1"/>
    <row r="240" spans="1:2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4">
    <mergeCell ref="D3:K3"/>
    <mergeCell ref="F8:G8"/>
    <mergeCell ref="E11:G11"/>
    <mergeCell ref="E5:E8"/>
    <mergeCell ref="D5:D11"/>
    <mergeCell ref="F10:G10"/>
    <mergeCell ref="K5:K8"/>
    <mergeCell ref="E9:E10"/>
    <mergeCell ref="G16:I16"/>
    <mergeCell ref="F17:I17"/>
    <mergeCell ref="D14:M14"/>
    <mergeCell ref="D16:D18"/>
    <mergeCell ref="E18:I18"/>
    <mergeCell ref="E16:E17"/>
  </mergeCells>
  <phoneticPr fontId="10" type="noConversion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HoneyTt</dc:creator>
  <cp:lastModifiedBy>Windows 사용자</cp:lastModifiedBy>
  <dcterms:created xsi:type="dcterms:W3CDTF">2021-09-17T06:22:39Z</dcterms:created>
  <dcterms:modified xsi:type="dcterms:W3CDTF">2022-12-25T13:47:42Z</dcterms:modified>
</cp:coreProperties>
</file>