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yumin/Desktop/Desktop_14pro/KAIST/전산학부/22년도/학생회장단/전학대회/"/>
    </mc:Choice>
  </mc:AlternateContent>
  <xr:revisionPtr revIDLastSave="0" documentId="8_{9490AF3E-3AB2-8C4F-BDD8-1B50C53BDBD8}" xr6:coauthVersionLast="47" xr6:coauthVersionMax="47" xr10:uidLastSave="{00000000-0000-0000-0000-000000000000}"/>
  <bookViews>
    <workbookView xWindow="0" yWindow="880" windowWidth="36000" windowHeight="22500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zkKNJUdxgG6nQXkms9224GwTTYA=="/>
    </ext>
  </extLst>
</workbook>
</file>

<file path=xl/calcChain.xml><?xml version="1.0" encoding="utf-8"?>
<calcChain xmlns="http://schemas.openxmlformats.org/spreadsheetml/2006/main"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7" i="2"/>
  <c r="I6" i="2"/>
  <c r="H84" i="1"/>
  <c r="I83" i="1"/>
  <c r="I82" i="1"/>
  <c r="I81" i="1"/>
  <c r="I84" i="1" s="1"/>
  <c r="H80" i="1"/>
  <c r="I79" i="1"/>
  <c r="J79" i="1" s="1"/>
  <c r="I78" i="1"/>
  <c r="J78" i="1" s="1"/>
  <c r="I77" i="1"/>
  <c r="H77" i="1"/>
  <c r="I76" i="1"/>
  <c r="I75" i="1"/>
  <c r="H74" i="1"/>
  <c r="H85" i="1" s="1"/>
  <c r="I73" i="1"/>
  <c r="J73" i="1" s="1"/>
  <c r="I72" i="1"/>
  <c r="J72" i="1" s="1"/>
  <c r="I71" i="1"/>
  <c r="I74" i="1" s="1"/>
  <c r="I70" i="1"/>
  <c r="J69" i="1"/>
  <c r="I69" i="1"/>
  <c r="H69" i="1"/>
  <c r="H70" i="1" s="1"/>
  <c r="J68" i="1"/>
  <c r="J67" i="1"/>
  <c r="H65" i="1"/>
  <c r="H66" i="1" s="1"/>
  <c r="I64" i="1"/>
  <c r="I65" i="1" s="1"/>
  <c r="J63" i="1"/>
  <c r="J62" i="1"/>
  <c r="J61" i="1"/>
  <c r="J60" i="1"/>
  <c r="H58" i="1"/>
  <c r="H59" i="1" s="1"/>
  <c r="I57" i="1"/>
  <c r="J57" i="1" s="1"/>
  <c r="I56" i="1"/>
  <c r="I58" i="1" s="1"/>
  <c r="J55" i="1"/>
  <c r="H54" i="1"/>
  <c r="I53" i="1"/>
  <c r="I54" i="1" s="1"/>
  <c r="J54" i="1" s="1"/>
  <c r="H53" i="1"/>
  <c r="J52" i="1"/>
  <c r="I52" i="1"/>
  <c r="J51" i="1"/>
  <c r="H49" i="1"/>
  <c r="H50" i="1" s="1"/>
  <c r="I48" i="1"/>
  <c r="I49" i="1" s="1"/>
  <c r="H46" i="1"/>
  <c r="H47" i="1" s="1"/>
  <c r="I45" i="1"/>
  <c r="J45" i="1" s="1"/>
  <c r="I44" i="1"/>
  <c r="J44" i="1" s="1"/>
  <c r="I43" i="1"/>
  <c r="J43" i="1" s="1"/>
  <c r="J42" i="1"/>
  <c r="H41" i="1"/>
  <c r="H40" i="1"/>
  <c r="I39" i="1"/>
  <c r="I40" i="1" s="1"/>
  <c r="J38" i="1"/>
  <c r="I37" i="1"/>
  <c r="J37" i="1" s="1"/>
  <c r="H37" i="1"/>
  <c r="J36" i="1"/>
  <c r="I35" i="1"/>
  <c r="J35" i="1" s="1"/>
  <c r="H34" i="1"/>
  <c r="H33" i="1"/>
  <c r="I32" i="1"/>
  <c r="J32" i="1" s="1"/>
  <c r="I31" i="1"/>
  <c r="I33" i="1" s="1"/>
  <c r="H29" i="1"/>
  <c r="H30" i="1" s="1"/>
  <c r="I28" i="1"/>
  <c r="J28" i="1" s="1"/>
  <c r="I27" i="1"/>
  <c r="I29" i="1" s="1"/>
  <c r="I25" i="1"/>
  <c r="I26" i="1" s="1"/>
  <c r="H25" i="1"/>
  <c r="H26" i="1" s="1"/>
  <c r="J24" i="1"/>
  <c r="I22" i="1"/>
  <c r="I23" i="1" s="1"/>
  <c r="H22" i="1"/>
  <c r="H23" i="1" s="1"/>
  <c r="J21" i="1"/>
  <c r="I21" i="1"/>
  <c r="H16" i="1"/>
  <c r="J15" i="1"/>
  <c r="I15" i="1"/>
  <c r="I16" i="1" s="1"/>
  <c r="J16" i="1" s="1"/>
  <c r="H14" i="1"/>
  <c r="I13" i="1"/>
  <c r="I12" i="1"/>
  <c r="I14" i="1" s="1"/>
  <c r="J14" i="1" s="1"/>
  <c r="J11" i="1"/>
  <c r="H10" i="1"/>
  <c r="H17" i="1" s="1"/>
  <c r="H89" i="1" s="1"/>
  <c r="I9" i="1"/>
  <c r="I8" i="1"/>
  <c r="J8" i="1" s="1"/>
  <c r="I7" i="1"/>
  <c r="I6" i="1"/>
  <c r="J6" i="1" s="1"/>
  <c r="I5" i="1"/>
  <c r="I10" i="1" s="1"/>
  <c r="J4" i="1"/>
  <c r="I4" i="1"/>
  <c r="J58" i="1" l="1"/>
  <c r="I59" i="1"/>
  <c r="J59" i="1" s="1"/>
  <c r="H86" i="1"/>
  <c r="H90" i="1" s="1"/>
  <c r="J29" i="1"/>
  <c r="I30" i="1"/>
  <c r="J30" i="1" s="1"/>
  <c r="J26" i="1"/>
  <c r="I34" i="1"/>
  <c r="J34" i="1" s="1"/>
  <c r="J33" i="1"/>
  <c r="J70" i="1"/>
  <c r="I17" i="1"/>
  <c r="J10" i="1"/>
  <c r="J23" i="1"/>
  <c r="J40" i="1"/>
  <c r="I41" i="1"/>
  <c r="J41" i="1" s="1"/>
  <c r="J49" i="1"/>
  <c r="I50" i="1"/>
  <c r="J50" i="1" s="1"/>
  <c r="I66" i="1"/>
  <c r="J66" i="1" s="1"/>
  <c r="J65" i="1"/>
  <c r="J74" i="1"/>
  <c r="I85" i="1"/>
  <c r="J27" i="1"/>
  <c r="J48" i="1"/>
  <c r="J64" i="1"/>
  <c r="J71" i="1"/>
  <c r="I80" i="1"/>
  <c r="J80" i="1" s="1"/>
  <c r="I46" i="1"/>
  <c r="J56" i="1"/>
  <c r="J25" i="1"/>
  <c r="J39" i="1"/>
  <c r="J22" i="1"/>
  <c r="J53" i="1"/>
  <c r="J31" i="1"/>
  <c r="J85" i="1" l="1"/>
  <c r="J46" i="1"/>
  <c r="I47" i="1"/>
  <c r="J47" i="1" s="1"/>
  <c r="I89" i="1"/>
  <c r="J17" i="1"/>
  <c r="J89" i="1" l="1"/>
  <c r="I86" i="1"/>
  <c r="J86" i="1" l="1"/>
  <c r="I90" i="1"/>
  <c r="J90" i="1" l="1"/>
  <c r="I91" i="1"/>
</calcChain>
</file>

<file path=xl/sharedStrings.xml><?xml version="1.0" encoding="utf-8"?>
<sst xmlns="http://schemas.openxmlformats.org/spreadsheetml/2006/main" count="1183" uniqueCount="285">
  <si>
    <t>_x0008_</t>
  </si>
  <si>
    <r>
      <rPr>
        <sz val="10"/>
        <color theme="1"/>
        <rFont val="맑은고딕"/>
      </rPr>
      <t>수입</t>
    </r>
  </si>
  <si>
    <r>
      <rPr>
        <sz val="10"/>
        <color theme="1"/>
        <rFont val="맑은고딕"/>
      </rPr>
      <t>기구명</t>
    </r>
  </si>
  <si>
    <r>
      <rPr>
        <sz val="10"/>
        <color theme="1"/>
        <rFont val="맑은고딕"/>
      </rPr>
      <t>출처</t>
    </r>
  </si>
  <si>
    <r>
      <rPr>
        <sz val="10"/>
        <color theme="1"/>
        <rFont val="맑은고딕"/>
      </rPr>
      <t>항목</t>
    </r>
  </si>
  <si>
    <r>
      <rPr>
        <sz val="10"/>
        <color theme="1"/>
        <rFont val="맑은고딕"/>
      </rPr>
      <t>코드</t>
    </r>
  </si>
  <si>
    <r>
      <rPr>
        <sz val="10"/>
        <color theme="1"/>
        <rFont val="맑은고딕"/>
      </rPr>
      <t>예산</t>
    </r>
  </si>
  <si>
    <r>
      <rPr>
        <sz val="10"/>
        <color theme="1"/>
        <rFont val="맑은고딕"/>
      </rPr>
      <t>결산</t>
    </r>
  </si>
  <si>
    <r>
      <rPr>
        <sz val="10"/>
        <color theme="1"/>
        <rFont val="맑은고딕"/>
      </rPr>
      <t>집행률</t>
    </r>
  </si>
  <si>
    <r>
      <rPr>
        <sz val="10"/>
        <color theme="1"/>
        <rFont val="맑은고딕"/>
      </rPr>
      <t>비고</t>
    </r>
  </si>
  <si>
    <t>KAIST 전산학부 학생회</t>
  </si>
  <si>
    <r>
      <rPr>
        <sz val="10"/>
        <color theme="1"/>
        <rFont val="맑은고딕"/>
      </rPr>
      <t>학생</t>
    </r>
  </si>
  <si>
    <r>
      <rPr>
        <sz val="10"/>
        <color rgb="FF000000"/>
        <rFont val="맑은고딕"/>
      </rPr>
      <t>기층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고딕"/>
      </rPr>
      <t>예산</t>
    </r>
  </si>
  <si>
    <t>AA</t>
  </si>
  <si>
    <r>
      <rPr>
        <sz val="10"/>
        <color rgb="FF000000"/>
        <rFont val="맑은고딕"/>
      </rPr>
      <t>기층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고딕"/>
      </rPr>
      <t>예산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고딕"/>
      </rPr>
      <t>이월금</t>
    </r>
  </si>
  <si>
    <t>AB</t>
  </si>
  <si>
    <t>-%</t>
  </si>
  <si>
    <r>
      <rPr>
        <sz val="10"/>
        <color rgb="FF000000"/>
        <rFont val="맑은고딕"/>
      </rPr>
      <t>과비</t>
    </r>
  </si>
  <si>
    <t>AC</t>
  </si>
  <si>
    <r>
      <rPr>
        <sz val="10"/>
        <color rgb="FF000000"/>
        <rFont val="맑은고딕"/>
      </rPr>
      <t>과비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고딕"/>
      </rPr>
      <t>이월금</t>
    </r>
  </si>
  <si>
    <t>AD</t>
  </si>
  <si>
    <r>
      <rPr>
        <sz val="10"/>
        <color rgb="FF000000"/>
        <rFont val="맑은고딕"/>
      </rPr>
      <t>격려금</t>
    </r>
  </si>
  <si>
    <t>AE</t>
  </si>
  <si>
    <r>
      <rPr>
        <sz val="10"/>
        <color rgb="FF000000"/>
        <rFont val="맑은고딕"/>
      </rPr>
      <t>예금결산이자</t>
    </r>
  </si>
  <si>
    <t>AF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</si>
  <si>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</si>
  <si>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</si>
  <si>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학과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지원금</t>
    </r>
  </si>
  <si>
    <t>BA</t>
  </si>
  <si>
    <r>
      <rPr>
        <sz val="10"/>
        <color theme="1"/>
        <rFont val="Arial"/>
        <family val="2"/>
      </rPr>
      <t xml:space="preserve">SW </t>
    </r>
    <r>
      <rPr>
        <sz val="10"/>
        <color theme="1"/>
        <rFont val="맑은고딕"/>
      </rPr>
      <t>중심대학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지원금</t>
    </r>
  </si>
  <si>
    <t>BB</t>
  </si>
  <si>
    <r>
      <rPr>
        <sz val="10"/>
        <color theme="1"/>
        <rFont val="맑은고딕"/>
      </rPr>
      <t>기업체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후원금</t>
    </r>
  </si>
  <si>
    <t>BC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</si>
  <si>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</si>
  <si>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자치</t>
    </r>
  </si>
  <si>
    <r>
      <rPr>
        <sz val="10"/>
        <color rgb="FF000000"/>
        <rFont val="맑은고딕"/>
      </rPr>
      <t>전반기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고딕"/>
      </rPr>
      <t>이월금</t>
    </r>
  </si>
  <si>
    <t>CA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</si>
  <si>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</si>
  <si>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총계</t>
    </r>
  </si>
  <si>
    <r>
      <rPr>
        <sz val="10"/>
        <color theme="1"/>
        <rFont val="맑은고딕"/>
      </rPr>
      <t>지출</t>
    </r>
  </si>
  <si>
    <r>
      <rPr>
        <sz val="10"/>
        <color theme="1"/>
        <rFont val="맑은고딕"/>
      </rPr>
      <t>기구명</t>
    </r>
  </si>
  <si>
    <r>
      <rPr>
        <sz val="10"/>
        <color theme="1"/>
        <rFont val="맑은고딕"/>
      </rPr>
      <t>담당</t>
    </r>
    <r>
      <rPr>
        <sz val="10"/>
        <color theme="1"/>
        <rFont val="Arial"/>
        <family val="2"/>
      </rPr>
      <t>(</t>
    </r>
    <r>
      <rPr>
        <sz val="10"/>
        <color theme="1"/>
        <rFont val="맑은고딕"/>
      </rPr>
      <t>담당부서</t>
    </r>
    <r>
      <rPr>
        <sz val="10"/>
        <color theme="1"/>
        <rFont val="Arial"/>
        <family val="2"/>
      </rPr>
      <t xml:space="preserve"> or </t>
    </r>
    <r>
      <rPr>
        <sz val="10"/>
        <color theme="1"/>
        <rFont val="맑은고딕"/>
      </rPr>
      <t>담당인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</si>
  <si>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맑은고딕"/>
      </rPr>
      <t>소항목</t>
    </r>
  </si>
  <si>
    <r>
      <rPr>
        <sz val="10"/>
        <color theme="1"/>
        <rFont val="맑은고딕"/>
      </rPr>
      <t>출처</t>
    </r>
  </si>
  <si>
    <r>
      <rPr>
        <sz val="10"/>
        <color theme="1"/>
        <rFont val="맑은고딕"/>
      </rPr>
      <t>세부항목</t>
    </r>
  </si>
  <si>
    <r>
      <rPr>
        <sz val="10"/>
        <color theme="1"/>
        <rFont val="맑은고딕"/>
      </rPr>
      <t>코드</t>
    </r>
  </si>
  <si>
    <r>
      <rPr>
        <sz val="10"/>
        <color theme="1"/>
        <rFont val="맑은고딕"/>
      </rPr>
      <t>예산</t>
    </r>
  </si>
  <si>
    <r>
      <rPr>
        <sz val="10"/>
        <color theme="1"/>
        <rFont val="맑은고딕"/>
      </rPr>
      <t>결산</t>
    </r>
  </si>
  <si>
    <r>
      <rPr>
        <sz val="10"/>
        <color theme="1"/>
        <rFont val="맑은고딕"/>
      </rPr>
      <t>집행률</t>
    </r>
  </si>
  <si>
    <r>
      <rPr>
        <sz val="10"/>
        <color theme="1"/>
        <rFont val="맑은고딕"/>
      </rPr>
      <t>비고</t>
    </r>
  </si>
  <si>
    <r>
      <rPr>
        <sz val="10"/>
        <color theme="1"/>
        <rFont val="맑은고딕"/>
      </rPr>
      <t>회장단</t>
    </r>
  </si>
  <si>
    <r>
      <rPr>
        <sz val="10"/>
        <color theme="1"/>
        <rFont val="맑은고딕"/>
      </rPr>
      <t>격려금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</si>
  <si>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</si>
  <si>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격려금</t>
    </r>
  </si>
  <si>
    <t>A1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</si>
  <si>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</si>
  <si>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</si>
  <si>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개강총회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</si>
  <si>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개강총회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</si>
  <si>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</si>
  <si>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참여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인증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경품</t>
    </r>
  </si>
  <si>
    <t>B1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</si>
  <si>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</si>
  <si>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</si>
  <si>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시험기간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간식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</si>
  <si>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시험기간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간식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</si>
  <si>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</si>
  <si>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중간고사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간식비</t>
    </r>
  </si>
  <si>
    <t>C1</t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</si>
  <si>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</si>
  <si>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기말고사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간식비</t>
    </r>
  </si>
  <si>
    <t>C2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</si>
  <si>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</si>
  <si>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</si>
  <si>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소통부</t>
    </r>
  </si>
  <si>
    <r>
      <rPr>
        <sz val="10"/>
        <color theme="1"/>
        <rFont val="맑은고딕"/>
      </rPr>
      <t>소통채널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관리</t>
    </r>
    <r>
      <rPr>
        <sz val="10"/>
        <color theme="1"/>
        <rFont val="Arial"/>
        <family val="2"/>
      </rPr>
      <t>((</t>
    </r>
    <r>
      <rPr>
        <sz val="10"/>
        <color theme="1"/>
        <rFont val="맑은고딕"/>
      </rPr>
      <t>구</t>
    </r>
    <r>
      <rPr>
        <sz val="10"/>
        <color theme="1"/>
        <rFont val="Arial"/>
        <family val="2"/>
      </rPr>
      <t>)</t>
    </r>
    <r>
      <rPr>
        <sz val="10"/>
        <color theme="1"/>
        <rFont val="맑은고딕"/>
      </rPr>
      <t>전산학부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소통채널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</si>
  <si>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</si>
  <si>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소통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채널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홍보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</si>
  <si>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D1</t>
  </si>
  <si>
    <t>본회계</t>
  </si>
  <si>
    <r>
      <rPr>
        <sz val="10"/>
        <color theme="1"/>
        <rFont val="맑은고딕"/>
      </rPr>
      <t>인스타그램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공유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</si>
  <si>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D2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</si>
  <si>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</si>
  <si>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</si>
  <si>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기획부</t>
    </r>
  </si>
  <si>
    <r>
      <rPr>
        <sz val="10"/>
        <color theme="1"/>
        <rFont val="맑은고딕"/>
      </rPr>
      <t>친목의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학생회</t>
    </r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</si>
  <si>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</si>
  <si>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활동비</t>
    </r>
  </si>
  <si>
    <t>F1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</si>
  <si>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</si>
  <si>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활동비</t>
    </r>
  </si>
  <si>
    <t>F2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</si>
  <si>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</si>
  <si>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과방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오픈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행사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</si>
  <si>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</si>
  <si>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과방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오픈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행사용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물품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구매비</t>
    </r>
  </si>
  <si>
    <t>G1</t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</si>
  <si>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</si>
  <si>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공유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</si>
  <si>
    <t>G2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</si>
  <si>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</si>
  <si>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</si>
  <si>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단체복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굿즈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제작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</si>
  <si>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단체복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굿즈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제작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</si>
  <si>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</si>
  <si>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굿즈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배포</t>
    </r>
  </si>
  <si>
    <t>H1</t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</si>
  <si>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</si>
  <si>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배포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실무자</t>
    </r>
    <r>
      <rPr>
        <sz val="10"/>
        <color theme="1"/>
        <rFont val="Arial"/>
        <family val="2"/>
      </rPr>
      <t>(</t>
    </r>
    <r>
      <rPr>
        <sz val="10"/>
        <color theme="1"/>
        <rFont val="맑은고딕"/>
      </rPr>
      <t>상주자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맑은고딕"/>
      </rPr>
      <t>식비</t>
    </r>
  </si>
  <si>
    <t>H2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</si>
  <si>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</si>
  <si>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후기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</si>
  <si>
    <t>H3</t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</si>
  <si>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</si>
  <si>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환급비</t>
    </r>
  </si>
  <si>
    <t>H4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</si>
  <si>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</si>
  <si>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</si>
  <si>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기업체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탐방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</si>
  <si>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기업체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탐방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</si>
  <si>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</si>
  <si>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수요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조사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경품</t>
    </r>
  </si>
  <si>
    <t>K1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</si>
  <si>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</si>
  <si>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</si>
  <si>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문화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행사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</si>
  <si>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문화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행사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</si>
  <si>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</si>
  <si>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게임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준비비</t>
    </r>
  </si>
  <si>
    <t>L1</t>
  </si>
  <si>
    <t>하반기 대면 행사 준비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</si>
  <si>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</si>
  <si>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게임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준비비</t>
    </r>
  </si>
  <si>
    <t>L2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</si>
  <si>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</si>
  <si>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</si>
  <si>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t>Humans of CS TF</t>
  </si>
  <si>
    <t>Humans of CS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</si>
  <si>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</si>
  <si>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인터뷰이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답례</t>
    </r>
  </si>
  <si>
    <t>M1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</si>
  <si>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</si>
  <si>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공유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경품</t>
    </r>
  </si>
  <si>
    <t>M2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</si>
  <si>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</si>
  <si>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영상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편집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근로</t>
    </r>
  </si>
  <si>
    <t>M3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</si>
  <si>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</si>
  <si>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</si>
  <si>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분반사업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</si>
  <si>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분반사업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</si>
  <si>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</si>
  <si>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분반명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공모전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</si>
  <si>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N1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</si>
  <si>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</si>
  <si>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분반별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친목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활동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  <r>
      <rPr>
        <sz val="10"/>
        <color theme="1"/>
        <rFont val="Arial"/>
        <family val="2"/>
      </rPr>
      <t>((</t>
    </r>
    <r>
      <rPr>
        <sz val="10"/>
        <color theme="1"/>
        <rFont val="맑은고딕"/>
      </rPr>
      <t>구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맑은고딕"/>
      </rPr>
      <t>학생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  <r>
      <rPr>
        <sz val="10"/>
        <color theme="1"/>
        <rFont val="Arial"/>
        <family val="2"/>
      </rPr>
      <t>)</t>
    </r>
  </si>
  <si>
    <t>N2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</si>
  <si>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</si>
  <si>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딸기파티용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딸기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구매비</t>
    </r>
  </si>
  <si>
    <t>N3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</si>
  <si>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</si>
  <si>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딸기파티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인증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이벤트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</si>
  <si>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N4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</si>
  <si>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</si>
  <si>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예비비</t>
    </r>
  </si>
  <si>
    <t>N5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</si>
  <si>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</si>
  <si>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</si>
  <si>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비교과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스터디</t>
    </r>
    <r>
      <rPr>
        <sz val="10"/>
        <color theme="1"/>
        <rFont val="Arial"/>
        <family val="2"/>
      </rPr>
      <t xml:space="preserve"> TF</t>
    </r>
  </si>
  <si>
    <r>
      <rPr>
        <sz val="10"/>
        <color theme="1"/>
        <rFont val="맑은고딕"/>
      </rPr>
      <t>비교과스터디</t>
    </r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</si>
  <si>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</si>
  <si>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스터디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참여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지원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</si>
  <si>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O1</t>
  </si>
  <si>
    <r>
      <rPr>
        <sz val="10"/>
        <color theme="1"/>
        <rFont val="맑은고딕"/>
      </rPr>
      <t>본회계</t>
    </r>
  </si>
  <si>
    <r>
      <rPr>
        <sz val="10"/>
        <color theme="1"/>
        <rFont val="맑은고딕"/>
      </rPr>
      <t>우수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참여팀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상품</t>
    </r>
  </si>
  <si>
    <t>O2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</si>
  <si>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</si>
  <si>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</si>
  <si>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sz val="10"/>
        <color theme="1"/>
        <rFont val="맑은고딕"/>
      </rPr>
      <t>비서실</t>
    </r>
  </si>
  <si>
    <r>
      <rPr>
        <sz val="10"/>
        <color theme="1"/>
        <rFont val="맑은고딕"/>
      </rPr>
      <t>집행위원회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계정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관리</t>
    </r>
  </si>
  <si>
    <r>
      <rPr>
        <sz val="10"/>
        <color theme="1"/>
        <rFont val="맑은고딕"/>
      </rPr>
      <t>자치</t>
    </r>
  </si>
  <si>
    <r>
      <rPr>
        <sz val="10"/>
        <color theme="1"/>
        <rFont val="Arial"/>
        <family val="2"/>
      </rPr>
      <t xml:space="preserve">Zoom </t>
    </r>
    <r>
      <rPr>
        <sz val="10"/>
        <color theme="1"/>
        <rFont val="맑은고딕"/>
      </rPr>
      <t>유료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계정</t>
    </r>
  </si>
  <si>
    <t>P1</t>
  </si>
  <si>
    <r>
      <rPr>
        <sz val="10"/>
        <color theme="1"/>
        <rFont val="맑은고딕"/>
      </rPr>
      <t>자치</t>
    </r>
  </si>
  <si>
    <r>
      <rPr>
        <sz val="10"/>
        <color theme="1"/>
        <rFont val="Arial"/>
        <family val="2"/>
      </rPr>
      <t xml:space="preserve">Google </t>
    </r>
    <r>
      <rPr>
        <sz val="10"/>
        <color theme="1"/>
        <rFont val="맑은고딕"/>
      </rPr>
      <t>드라이브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용량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업그레이드</t>
    </r>
    <r>
      <rPr>
        <sz val="10"/>
        <color theme="1"/>
        <rFont val="Arial"/>
        <family val="2"/>
      </rPr>
      <t>(100GB)</t>
    </r>
  </si>
  <si>
    <t>P2</t>
  </si>
  <si>
    <r>
      <rPr>
        <sz val="10"/>
        <color theme="1"/>
        <rFont val="맑은고딕"/>
      </rPr>
      <t>자치</t>
    </r>
  </si>
  <si>
    <r>
      <rPr>
        <sz val="10"/>
        <color theme="1"/>
        <rFont val="Arial"/>
        <family val="2"/>
      </rPr>
      <t xml:space="preserve">Notion </t>
    </r>
    <r>
      <rPr>
        <sz val="10"/>
        <color theme="1"/>
        <rFont val="맑은고딕"/>
      </rPr>
      <t>프로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계정</t>
    </r>
  </si>
  <si>
    <t>P3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</si>
  <si>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</si>
  <si>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환급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</si>
  <si>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</si>
  <si>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과비환급금</t>
    </r>
  </si>
  <si>
    <t>Q1</t>
  </si>
  <si>
    <t>과비 금액에 혼동이 있어 잘못 송금한 학생에 한하여 이를 정정해주는 항목으로, 예측할 수 없는 유동적인 항목이어서 학생회계임에도 불구하고 150%를 초과하여 진행하였음.</t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</si>
  <si>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</si>
  <si>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계좌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혼동으로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인한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입금에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환급</t>
    </r>
  </si>
  <si>
    <t>Q2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</si>
  <si>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</si>
  <si>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집행위원회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활동</t>
    </r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</si>
  <si>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</si>
  <si>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사무비품</t>
    </r>
  </si>
  <si>
    <t>R1</t>
  </si>
  <si>
    <t>_x0008_코로나로 인해 대면 회의를 진행하지 않음</t>
  </si>
  <si>
    <r>
      <rPr>
        <sz val="10"/>
        <color theme="1"/>
        <rFont val="맑은고딕"/>
      </rPr>
      <t>자치</t>
    </r>
  </si>
  <si>
    <r>
      <rPr>
        <sz val="10"/>
        <color theme="1"/>
        <rFont val="맑은고딕"/>
      </rPr>
      <t>회의비</t>
    </r>
  </si>
  <si>
    <t>R2</t>
  </si>
  <si>
    <r>
      <rPr>
        <b/>
        <sz val="10"/>
        <color theme="1"/>
        <rFont val="맑은고딕"/>
      </rPr>
      <t>계</t>
    </r>
  </si>
  <si>
    <r>
      <rPr>
        <sz val="10"/>
        <color theme="1"/>
        <rFont val="맑은고딕"/>
      </rPr>
      <t>예비비</t>
    </r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</si>
  <si>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</si>
  <si>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예비비</t>
    </r>
  </si>
  <si>
    <t>R3</t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</si>
  <si>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</si>
  <si>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학생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회비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인계</t>
    </r>
  </si>
  <si>
    <t>R4</t>
  </si>
  <si>
    <r>
      <rPr>
        <sz val="10"/>
        <color theme="1"/>
        <rFont val="맑은고딕"/>
      </rPr>
      <t>학생</t>
    </r>
  </si>
  <si>
    <r>
      <rPr>
        <sz val="10"/>
        <color theme="1"/>
        <rFont val="맑은고딕"/>
      </rPr>
      <t>회계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고딕"/>
      </rPr>
      <t>실수</t>
    </r>
    <r>
      <rPr>
        <sz val="10"/>
        <color theme="1"/>
        <rFont val="Arial"/>
        <family val="2"/>
      </rPr>
      <t>(</t>
    </r>
    <r>
      <rPr>
        <sz val="10"/>
        <color theme="1"/>
        <rFont val="맑은고딕"/>
      </rPr>
      <t>오류</t>
    </r>
    <r>
      <rPr>
        <sz val="10"/>
        <color theme="1"/>
        <rFont val="Arial"/>
        <family val="2"/>
      </rPr>
      <t>)</t>
    </r>
  </si>
  <si>
    <t>R5</t>
  </si>
  <si>
    <r>
      <rPr>
        <b/>
        <sz val="10"/>
        <color theme="1"/>
        <rFont val="맑은고딕"/>
      </rPr>
      <t>계</t>
    </r>
  </si>
  <si>
    <r>
      <rPr>
        <b/>
        <sz val="10"/>
        <color theme="1"/>
        <rFont val="맑은고딕"/>
      </rPr>
      <t>합계</t>
    </r>
  </si>
  <si>
    <r>
      <rPr>
        <b/>
        <sz val="10"/>
        <color rgb="FF000000"/>
        <rFont val="맑은고딕"/>
      </rPr>
      <t>총계</t>
    </r>
  </si>
  <si>
    <r>
      <rPr>
        <b/>
        <sz val="10"/>
        <color theme="1"/>
        <rFont val="맑은고딕"/>
      </rPr>
      <t>예산</t>
    </r>
  </si>
  <si>
    <r>
      <rPr>
        <b/>
        <sz val="10"/>
        <color theme="1"/>
        <rFont val="맑은고딕"/>
      </rPr>
      <t>결산</t>
    </r>
  </si>
  <si>
    <r>
      <rPr>
        <b/>
        <sz val="10"/>
        <color theme="1"/>
        <rFont val="맑은고딕"/>
      </rPr>
      <t>집행률</t>
    </r>
  </si>
  <si>
    <r>
      <rPr>
        <b/>
        <sz val="10"/>
        <color theme="1"/>
        <rFont val="맑은고딕"/>
      </rPr>
      <t>수익</t>
    </r>
  </si>
  <si>
    <r>
      <rPr>
        <b/>
        <sz val="10"/>
        <color theme="1"/>
        <rFont val="맑은고딕"/>
      </rPr>
      <t>지출</t>
    </r>
  </si>
  <si>
    <r>
      <rPr>
        <b/>
        <sz val="10"/>
        <color theme="1"/>
        <rFont val="맑은고딕"/>
      </rPr>
      <t>최종잔액</t>
    </r>
  </si>
  <si>
    <t>[KAIST 전산학부 학부 집행위원회] 22년도 상반기 회계감사자료 통장거래내역</t>
  </si>
  <si>
    <t>사업일</t>
  </si>
  <si>
    <t>담당자</t>
  </si>
  <si>
    <t>집행내용</t>
  </si>
  <si>
    <t>코드</t>
  </si>
  <si>
    <t>거래형태</t>
  </si>
  <si>
    <t>수입</t>
  </si>
  <si>
    <t>지출</t>
  </si>
  <si>
    <t>잔액</t>
  </si>
  <si>
    <t>통장거래일</t>
  </si>
  <si>
    <t>이체계좌번호</t>
  </si>
  <si>
    <t>영수증</t>
  </si>
  <si>
    <t>비고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</si>
  <si>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</si>
  <si>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</si>
  <si>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</si>
  <si>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</si>
  <si>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</si>
  <si>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</si>
  <si>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</si>
  <si>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</si>
  <si>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</si>
  <si>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-</t>
  </si>
  <si>
    <t>라태형</t>
  </si>
  <si>
    <t>전반기 이월금</t>
  </si>
  <si>
    <t>X</t>
  </si>
  <si>
    <t>과비</t>
  </si>
  <si>
    <t>예금결산이자</t>
  </si>
  <si>
    <t>과비환급금</t>
  </si>
  <si>
    <t>계좌이체</t>
  </si>
  <si>
    <t>(우리은행 - 김지수) 1002757978508</t>
  </si>
  <si>
    <t>학생이 잘못된 금액의 과비를 입금하여 이에 대하여 전액 환급 조치를 취하였음.</t>
  </si>
  <si>
    <t>간식이벤트_중간고사</t>
  </si>
  <si>
    <t>사비집행</t>
  </si>
  <si>
    <t>(국민은행 - 장한비) 73570101370412</t>
  </si>
  <si>
    <t>O</t>
  </si>
  <si>
    <t>격려금</t>
  </si>
  <si>
    <t>기층 예산</t>
  </si>
  <si>
    <t>집행위원회 계정 관리_ZOOM 유료 계정</t>
  </si>
  <si>
    <t>공금카드</t>
  </si>
  <si>
    <t>해외 결제를 진행함에 따라 영문 영수증을 첨부하였음.</t>
  </si>
  <si>
    <t>학생회비 인계</t>
  </si>
  <si>
    <t>(우리은행 - 유채은) 1002363227565</t>
  </si>
  <si>
    <t>공금 계좌 변경에 따른 학생회비 인계를 진행하였음.</t>
  </si>
  <si>
    <t>유채은</t>
  </si>
  <si>
    <t>카드발급 인증</t>
  </si>
  <si>
    <t>계좌 인증</t>
  </si>
  <si>
    <t>문화 행사_게임 준비비</t>
  </si>
  <si>
    <t>(농협은행 - 유채은) 3021448238321</t>
  </si>
  <si>
    <t>간식이벤트_기말고사</t>
  </si>
  <si>
    <t>(우리은행 - 김승준) 1002958290636</t>
  </si>
  <si>
    <t>과비를 중복으로 입금하여 환급 조치</t>
  </si>
  <si>
    <t>기업체탐방_수요조사이벤트경품</t>
  </si>
  <si>
    <t>(국민은행 - 이동재) 63780104390447</t>
  </si>
  <si>
    <t>친목의학생회_활동비</t>
  </si>
  <si>
    <t>집행위원회 계정 관리_Google 드라이브 용량 업그레이드</t>
  </si>
  <si>
    <t>격려금 지급</t>
  </si>
  <si>
    <t>(카카오뱅크 - 이혜원) 3333145624104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</si>
</sst>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_);[Red]\(&quot;₩&quot;#,##0\)"/>
    <numFmt numFmtId="176" formatCode="[$₩-412]#,##0"/>
    <numFmt numFmtId="177" formatCode="0.0%"/>
    <numFmt numFmtId="178" formatCode="&quot;₩&quot;#,##0"/>
  </numFmts>
  <fonts count="18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맑은고딕"/>
      <family val="3"/>
      <charset val="129"/>
    </font>
    <font>
      <sz val="10"/>
      <color theme="1"/>
      <name val="Malgun Gothic"/>
      <family val="2"/>
      <charset val="129"/>
    </font>
    <font>
      <b/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Malgun Gothic"/>
      <family val="2"/>
      <charset val="129"/>
    </font>
    <font>
      <sz val="10"/>
      <color theme="1"/>
      <name val="맑은고딕"/>
    </font>
    <font>
      <sz val="10"/>
      <color rgb="FF000000"/>
      <name val="맑은고딕"/>
    </font>
    <font>
      <sz val="10"/>
      <color rgb="FF000000"/>
      <name val="Arial"/>
      <family val="2"/>
    </font>
    <font>
      <b/>
      <sz val="10"/>
      <color theme="1"/>
      <name val="맑은고딕"/>
    </font>
    <font>
      <sz val="10"/>
      <color theme="1"/>
      <name val="Arial"/>
      <family val="2"/>
    </font>
    <font>
      <b/>
      <sz val="10"/>
      <color rgb="FF000000"/>
      <name val="맑은고딕"/>
    </font>
    <font>
      <sz val="8"/>
      <name val="Calibri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177" fontId="1" fillId="5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/>
    </xf>
    <xf numFmtId="177" fontId="1" fillId="7" borderId="4" xfId="0" applyNumberFormat="1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/>
    </xf>
    <xf numFmtId="178" fontId="4" fillId="4" borderId="4" xfId="0" applyNumberFormat="1" applyFont="1" applyFill="1" applyBorder="1" applyAlignment="1">
      <alignment horizontal="center" vertical="center"/>
    </xf>
    <xf numFmtId="176" fontId="3" fillId="9" borderId="4" xfId="0" applyNumberFormat="1" applyFont="1" applyFill="1" applyBorder="1" applyAlignment="1">
      <alignment horizontal="center" vertical="center" wrapText="1"/>
    </xf>
    <xf numFmtId="177" fontId="3" fillId="9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11" borderId="4" xfId="0" applyNumberFormat="1" applyFont="1" applyFill="1" applyBorder="1" applyAlignment="1">
      <alignment horizontal="center" vertical="center" wrapText="1"/>
    </xf>
    <xf numFmtId="177" fontId="1" fillId="11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1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1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10" fillId="8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176" fontId="1" fillId="12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3" fillId="11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6"/>
  <sheetViews>
    <sheetView tabSelected="1" workbookViewId="0"/>
  </sheetViews>
  <sheetFormatPr baseColWidth="10" defaultColWidth="14.3984375" defaultRowHeight="15" customHeight="1"/>
  <cols>
    <col min="1" max="2" width="12.59765625" customWidth="1"/>
    <col min="3" max="3" width="24.59765625" customWidth="1"/>
    <col min="4" max="4" width="15.796875" customWidth="1"/>
    <col min="5" max="5" width="7.19921875" customWidth="1"/>
    <col min="6" max="6" width="33.796875" customWidth="1"/>
    <col min="7" max="7" width="7.796875" customWidth="1"/>
    <col min="8" max="8" width="18.796875" customWidth="1"/>
    <col min="9" max="9" width="17.796875" customWidth="1"/>
    <col min="10" max="10" width="12.59765625" customWidth="1"/>
    <col min="11" max="11" width="36.19921875" customWidth="1"/>
    <col min="12" max="29" width="12.59765625" customWidth="1"/>
  </cols>
  <sheetData>
    <row r="1" spans="1:29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1"/>
      <c r="D2" s="51" t="s">
        <v>1</v>
      </c>
      <c r="E2" s="52"/>
      <c r="F2" s="52"/>
      <c r="G2" s="52"/>
      <c r="H2" s="52"/>
      <c r="I2" s="52"/>
      <c r="J2" s="52"/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2"/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6" t="s">
        <v>7</v>
      </c>
      <c r="J3" s="5" t="s">
        <v>8</v>
      </c>
      <c r="K3" s="5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2"/>
      <c r="D4" s="54" t="s">
        <v>10</v>
      </c>
      <c r="E4" s="57" t="s">
        <v>11</v>
      </c>
      <c r="F4" s="7" t="s">
        <v>12</v>
      </c>
      <c r="G4" s="8" t="s">
        <v>13</v>
      </c>
      <c r="H4" s="6">
        <v>1500000</v>
      </c>
      <c r="I4" s="6">
        <f>SUMIF(통장거래내역!E:E,예결산안!G:G,통장거래내역!G:G)</f>
        <v>1312000</v>
      </c>
      <c r="J4" s="9">
        <f>I4/H4</f>
        <v>0.8746666666666667</v>
      </c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2"/>
      <c r="D5" s="55"/>
      <c r="E5" s="55"/>
      <c r="F5" s="7" t="s">
        <v>14</v>
      </c>
      <c r="G5" s="8" t="s">
        <v>15</v>
      </c>
      <c r="H5" s="6">
        <v>0</v>
      </c>
      <c r="I5" s="6">
        <f>SUMIF(통장거래내역!E:E,예결산안!G:G,통장거래내역!G:G)</f>
        <v>0</v>
      </c>
      <c r="J5" s="11" t="s">
        <v>16</v>
      </c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2"/>
      <c r="D6" s="55"/>
      <c r="E6" s="55"/>
      <c r="F6" s="7" t="s">
        <v>17</v>
      </c>
      <c r="G6" s="8" t="s">
        <v>18</v>
      </c>
      <c r="H6" s="6">
        <v>2000000</v>
      </c>
      <c r="I6" s="6">
        <f>SUMIF(통장거래내역!E:E,예결산안!G:G,통장거래내역!G:G)</f>
        <v>1870000</v>
      </c>
      <c r="J6" s="9">
        <f>I6/H6</f>
        <v>0.93500000000000005</v>
      </c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2"/>
      <c r="D7" s="55"/>
      <c r="E7" s="55"/>
      <c r="F7" s="7" t="s">
        <v>19</v>
      </c>
      <c r="G7" s="8" t="s">
        <v>20</v>
      </c>
      <c r="H7" s="6">
        <v>0</v>
      </c>
      <c r="I7" s="6">
        <f>SUMIF(통장거래내역!E:E,예결산안!G:G,통장거래내역!G:G)</f>
        <v>0</v>
      </c>
      <c r="J7" s="11" t="s">
        <v>16</v>
      </c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2"/>
      <c r="D8" s="55"/>
      <c r="E8" s="55"/>
      <c r="F8" s="7" t="s">
        <v>21</v>
      </c>
      <c r="G8" s="8" t="s">
        <v>22</v>
      </c>
      <c r="H8" s="12">
        <v>230768</v>
      </c>
      <c r="I8" s="6">
        <f>SUMIF(통장거래내역!E:E,예결산안!G:G,통장거래내역!G:G)</f>
        <v>222222</v>
      </c>
      <c r="J8" s="9">
        <f>I8/H8</f>
        <v>0.96296713582472437</v>
      </c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2"/>
      <c r="D9" s="55"/>
      <c r="E9" s="55"/>
      <c r="F9" s="7" t="s">
        <v>23</v>
      </c>
      <c r="G9" s="8" t="s">
        <v>24</v>
      </c>
      <c r="H9" s="6">
        <v>0</v>
      </c>
      <c r="I9" s="6">
        <f>SUMIF(통장거래내역!E:E,예결산안!G:G,통장거래내역!G:G)</f>
        <v>1043</v>
      </c>
      <c r="J9" s="11" t="s">
        <v>16</v>
      </c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2"/>
      <c r="D10" s="55"/>
      <c r="E10" s="56"/>
      <c r="F10" s="58" t="s">
        <v>25</v>
      </c>
      <c r="G10" s="53"/>
      <c r="H10" s="13">
        <f t="shared" ref="H10:I10" si="0">SUM(H4:H9)</f>
        <v>3730768</v>
      </c>
      <c r="I10" s="13">
        <f t="shared" si="0"/>
        <v>3405265</v>
      </c>
      <c r="J10" s="14">
        <f t="shared" ref="J10:J11" si="1">I10/H10</f>
        <v>0.9127517444129466</v>
      </c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1"/>
      <c r="C11" s="2"/>
      <c r="D11" s="55"/>
      <c r="E11" s="57" t="s">
        <v>26</v>
      </c>
      <c r="F11" s="10" t="s">
        <v>27</v>
      </c>
      <c r="G11" s="6" t="s">
        <v>28</v>
      </c>
      <c r="H11" s="12">
        <v>5060000</v>
      </c>
      <c r="I11" s="6">
        <v>3870970</v>
      </c>
      <c r="J11" s="9">
        <f t="shared" si="1"/>
        <v>0.76501383399209488</v>
      </c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1"/>
      <c r="C12" s="2"/>
      <c r="D12" s="55"/>
      <c r="E12" s="55"/>
      <c r="F12" s="10" t="s">
        <v>29</v>
      </c>
      <c r="G12" s="6" t="s">
        <v>30</v>
      </c>
      <c r="H12" s="6">
        <v>0</v>
      </c>
      <c r="I12" s="6">
        <f>SUMIF(통장거래내역!E:E,예결산안!G:G,통장거래내역!G:G)</f>
        <v>0</v>
      </c>
      <c r="J12" s="11" t="s">
        <v>16</v>
      </c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2"/>
      <c r="D13" s="55"/>
      <c r="E13" s="55"/>
      <c r="F13" s="10" t="s">
        <v>31</v>
      </c>
      <c r="G13" s="6" t="s">
        <v>32</v>
      </c>
      <c r="H13" s="6">
        <v>0</v>
      </c>
      <c r="I13" s="6">
        <f>SUMIF(통장거래내역!E:E,예결산안!G:G,통장거래내역!G:G)</f>
        <v>0</v>
      </c>
      <c r="J13" s="11" t="s">
        <v>16</v>
      </c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2"/>
      <c r="D14" s="55"/>
      <c r="E14" s="56"/>
      <c r="F14" s="58" t="s">
        <v>33</v>
      </c>
      <c r="G14" s="53"/>
      <c r="H14" s="13">
        <f t="shared" ref="H14:I14" si="2">SUM(H11:H13)</f>
        <v>5060000</v>
      </c>
      <c r="I14" s="13">
        <f t="shared" si="2"/>
        <v>3870970</v>
      </c>
      <c r="J14" s="14">
        <f t="shared" ref="J14:J17" si="3">I14/H14</f>
        <v>0.76501383399209488</v>
      </c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2"/>
      <c r="D15" s="55"/>
      <c r="E15" s="57" t="s">
        <v>34</v>
      </c>
      <c r="F15" s="7" t="s">
        <v>35</v>
      </c>
      <c r="G15" s="15" t="s">
        <v>36</v>
      </c>
      <c r="H15" s="6">
        <v>3834708</v>
      </c>
      <c r="I15" s="6">
        <f>SUMIF(통장거래내역!E:E,예결산안!G:G,통장거래내역!G:G)</f>
        <v>3834708</v>
      </c>
      <c r="J15" s="9">
        <f t="shared" si="3"/>
        <v>1</v>
      </c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2"/>
      <c r="D16" s="55"/>
      <c r="E16" s="56"/>
      <c r="F16" s="58" t="s">
        <v>37</v>
      </c>
      <c r="G16" s="53"/>
      <c r="H16" s="13">
        <f t="shared" ref="H16:I16" si="4">SUM(H15)</f>
        <v>3834708</v>
      </c>
      <c r="I16" s="13">
        <f t="shared" si="4"/>
        <v>3834708</v>
      </c>
      <c r="J16" s="9">
        <f t="shared" si="3"/>
        <v>1</v>
      </c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2"/>
      <c r="D17" s="56"/>
      <c r="E17" s="64" t="s">
        <v>38</v>
      </c>
      <c r="F17" s="52"/>
      <c r="G17" s="53"/>
      <c r="H17" s="16">
        <f t="shared" ref="H17:I17" si="5">SUM(H10,H14,H16)</f>
        <v>12625476</v>
      </c>
      <c r="I17" s="17">
        <f t="shared" si="5"/>
        <v>11110943</v>
      </c>
      <c r="J17" s="18">
        <f t="shared" si="3"/>
        <v>0.88004151289028631</v>
      </c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2"/>
      <c r="D18" s="2"/>
      <c r="E18" s="2"/>
      <c r="F18" s="2"/>
      <c r="G18" s="2"/>
      <c r="H18" s="3"/>
      <c r="I18" s="3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51" t="s">
        <v>39</v>
      </c>
      <c r="C19" s="52"/>
      <c r="D19" s="52"/>
      <c r="E19" s="52"/>
      <c r="F19" s="52"/>
      <c r="G19" s="52"/>
      <c r="H19" s="52"/>
      <c r="I19" s="52"/>
      <c r="J19" s="52"/>
      <c r="K19" s="5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5" t="s">
        <v>40</v>
      </c>
      <c r="C20" s="5" t="s">
        <v>41</v>
      </c>
      <c r="D20" s="5" t="s">
        <v>42</v>
      </c>
      <c r="E20" s="5" t="s">
        <v>43</v>
      </c>
      <c r="F20" s="5" t="s">
        <v>44</v>
      </c>
      <c r="G20" s="5" t="s">
        <v>45</v>
      </c>
      <c r="H20" s="6" t="s">
        <v>46</v>
      </c>
      <c r="I20" s="6" t="s">
        <v>47</v>
      </c>
      <c r="J20" s="19" t="s">
        <v>48</v>
      </c>
      <c r="K20" s="5" t="s">
        <v>49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54" t="s">
        <v>10</v>
      </c>
      <c r="C21" s="59" t="s">
        <v>50</v>
      </c>
      <c r="D21" s="59" t="s">
        <v>51</v>
      </c>
      <c r="E21" s="5" t="s">
        <v>52</v>
      </c>
      <c r="F21" s="5" t="s">
        <v>53</v>
      </c>
      <c r="G21" s="5" t="s">
        <v>54</v>
      </c>
      <c r="H21" s="12">
        <v>230768</v>
      </c>
      <c r="I21" s="6">
        <f>SUMIF(통장거래내역!E:E,예결산안!G:G,통장거래내역!H:H)-SUMIF(통장거래내역!E:E,예결산안!G:G,통장거래내역!G:G)</f>
        <v>222222</v>
      </c>
      <c r="J21" s="9">
        <f t="shared" ref="J21:J74" si="6">I21/H21</f>
        <v>0.96296713582472437</v>
      </c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55"/>
      <c r="C22" s="55"/>
      <c r="D22" s="56"/>
      <c r="E22" s="58" t="s">
        <v>55</v>
      </c>
      <c r="F22" s="52"/>
      <c r="G22" s="53"/>
      <c r="H22" s="13">
        <f t="shared" ref="H22:I22" si="7">SUM(H21)</f>
        <v>230768</v>
      </c>
      <c r="I22" s="13">
        <f t="shared" si="7"/>
        <v>222222</v>
      </c>
      <c r="J22" s="14">
        <f t="shared" si="6"/>
        <v>0.96296713582472437</v>
      </c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55"/>
      <c r="C23" s="56"/>
      <c r="D23" s="60" t="s">
        <v>56</v>
      </c>
      <c r="E23" s="52"/>
      <c r="F23" s="52"/>
      <c r="G23" s="53"/>
      <c r="H23" s="20">
        <f t="shared" ref="H23:I23" si="8">SUM(H22)</f>
        <v>230768</v>
      </c>
      <c r="I23" s="20">
        <f t="shared" si="8"/>
        <v>222222</v>
      </c>
      <c r="J23" s="21">
        <f t="shared" si="6"/>
        <v>0.96296713582472437</v>
      </c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55"/>
      <c r="C24" s="59" t="s">
        <v>57</v>
      </c>
      <c r="D24" s="59" t="s">
        <v>58</v>
      </c>
      <c r="E24" s="5" t="s">
        <v>59</v>
      </c>
      <c r="F24" s="5" t="s">
        <v>60</v>
      </c>
      <c r="G24" s="5" t="s">
        <v>61</v>
      </c>
      <c r="H24" s="22">
        <v>300000</v>
      </c>
      <c r="I24" s="6">
        <v>260750</v>
      </c>
      <c r="J24" s="9">
        <f t="shared" si="6"/>
        <v>0.86916666666666664</v>
      </c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2"/>
      <c r="B25" s="55"/>
      <c r="C25" s="55"/>
      <c r="D25" s="56"/>
      <c r="E25" s="58" t="s">
        <v>62</v>
      </c>
      <c r="F25" s="52"/>
      <c r="G25" s="53"/>
      <c r="H25" s="13">
        <f t="shared" ref="H25:I25" si="9">SUM(H24)</f>
        <v>300000</v>
      </c>
      <c r="I25" s="13">
        <f t="shared" si="9"/>
        <v>260750</v>
      </c>
      <c r="J25" s="9">
        <f t="shared" si="6"/>
        <v>0.86916666666666664</v>
      </c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 customHeight="1">
      <c r="A26" s="2"/>
      <c r="B26" s="55"/>
      <c r="C26" s="56"/>
      <c r="D26" s="60" t="s">
        <v>63</v>
      </c>
      <c r="E26" s="52"/>
      <c r="F26" s="52"/>
      <c r="G26" s="53"/>
      <c r="H26" s="20">
        <f t="shared" ref="H26:I26" si="10">SUM(H25)</f>
        <v>300000</v>
      </c>
      <c r="I26" s="20">
        <f t="shared" si="10"/>
        <v>260750</v>
      </c>
      <c r="J26" s="21">
        <f t="shared" si="6"/>
        <v>0.86916666666666664</v>
      </c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55"/>
      <c r="C27" s="57" t="s">
        <v>64</v>
      </c>
      <c r="D27" s="57" t="s">
        <v>65</v>
      </c>
      <c r="E27" s="5" t="s">
        <v>66</v>
      </c>
      <c r="F27" s="5" t="s">
        <v>67</v>
      </c>
      <c r="G27" s="5" t="s">
        <v>68</v>
      </c>
      <c r="H27" s="6">
        <v>650000</v>
      </c>
      <c r="I27" s="6">
        <f>SUMIF(통장거래내역!E:E,예결산안!G:G,통장거래내역!H:H)-SUMIF(통장거래내역!E:E,예결산안!G:G,통장거래내역!G:G)</f>
        <v>623580</v>
      </c>
      <c r="J27" s="9">
        <f t="shared" si="6"/>
        <v>0.95935384615384611</v>
      </c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55"/>
      <c r="C28" s="55"/>
      <c r="D28" s="55"/>
      <c r="E28" s="5" t="s">
        <v>69</v>
      </c>
      <c r="F28" s="5" t="s">
        <v>70</v>
      </c>
      <c r="G28" s="5" t="s">
        <v>71</v>
      </c>
      <c r="H28" s="6">
        <v>650000</v>
      </c>
      <c r="I28" s="6">
        <f>SUMIF(통장거래내역!E:E,예결산안!G:G,통장거래내역!H:H)-SUMIF(통장거래내역!E:E,예결산안!G:G,통장거래내역!G:G)</f>
        <v>645900</v>
      </c>
      <c r="J28" s="9">
        <f t="shared" si="6"/>
        <v>0.99369230769230765</v>
      </c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2"/>
      <c r="B29" s="55"/>
      <c r="C29" s="55"/>
      <c r="D29" s="56"/>
      <c r="E29" s="58" t="s">
        <v>72</v>
      </c>
      <c r="F29" s="52"/>
      <c r="G29" s="53"/>
      <c r="H29" s="13">
        <f t="shared" ref="H29:I29" si="11">SUM(H27:H28)</f>
        <v>1300000</v>
      </c>
      <c r="I29" s="13">
        <f t="shared" si="11"/>
        <v>1269480</v>
      </c>
      <c r="J29" s="14">
        <f t="shared" si="6"/>
        <v>0.97652307692307694</v>
      </c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2"/>
      <c r="B30" s="55"/>
      <c r="C30" s="56"/>
      <c r="D30" s="60" t="s">
        <v>73</v>
      </c>
      <c r="E30" s="52"/>
      <c r="F30" s="52"/>
      <c r="G30" s="53"/>
      <c r="H30" s="20">
        <f t="shared" ref="H30:I30" si="12">SUM(H29)</f>
        <v>1300000</v>
      </c>
      <c r="I30" s="20">
        <f t="shared" si="12"/>
        <v>1269480</v>
      </c>
      <c r="J30" s="21">
        <f t="shared" si="6"/>
        <v>0.97652307692307694</v>
      </c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55"/>
      <c r="C31" s="57" t="s">
        <v>74</v>
      </c>
      <c r="D31" s="57" t="s">
        <v>75</v>
      </c>
      <c r="E31" s="5" t="s">
        <v>76</v>
      </c>
      <c r="F31" s="5" t="s">
        <v>77</v>
      </c>
      <c r="G31" s="5" t="s">
        <v>78</v>
      </c>
      <c r="H31" s="12">
        <v>150000</v>
      </c>
      <c r="I31" s="6">
        <f>SUMIF(통장거래내역!E:E,예결산안!G:G,통장거래내역!H:H)-SUMIF(통장거래내역!E:E,예결산안!G:G,통장거래내역!G:G)</f>
        <v>0</v>
      </c>
      <c r="J31" s="9">
        <f t="shared" si="6"/>
        <v>0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55"/>
      <c r="C32" s="55"/>
      <c r="D32" s="55"/>
      <c r="E32" s="23" t="s">
        <v>79</v>
      </c>
      <c r="F32" s="5" t="s">
        <v>80</v>
      </c>
      <c r="G32" s="5" t="s">
        <v>81</v>
      </c>
      <c r="H32" s="12">
        <v>150000</v>
      </c>
      <c r="I32" s="6">
        <f>SUMIF(통장거래내역!E:E,예결산안!G:G,통장거래내역!H:H)-SUMIF(통장거래내역!E:E,예결산안!G:G,통장거래내역!G:G)</f>
        <v>0</v>
      </c>
      <c r="J32" s="9">
        <f t="shared" si="6"/>
        <v>0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55"/>
      <c r="C33" s="55"/>
      <c r="D33" s="56"/>
      <c r="E33" s="58" t="s">
        <v>82</v>
      </c>
      <c r="F33" s="52"/>
      <c r="G33" s="53"/>
      <c r="H33" s="13">
        <f t="shared" ref="H33:I33" si="13">SUM(H31:H32)</f>
        <v>300000</v>
      </c>
      <c r="I33" s="13">
        <f t="shared" si="13"/>
        <v>0</v>
      </c>
      <c r="J33" s="14">
        <f t="shared" si="6"/>
        <v>0</v>
      </c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55"/>
      <c r="C34" s="56"/>
      <c r="D34" s="60" t="s">
        <v>83</v>
      </c>
      <c r="E34" s="52"/>
      <c r="F34" s="52"/>
      <c r="G34" s="53"/>
      <c r="H34" s="20">
        <f t="shared" ref="H34:I34" si="14">SUM(H33)</f>
        <v>300000</v>
      </c>
      <c r="I34" s="20">
        <f t="shared" si="14"/>
        <v>0</v>
      </c>
      <c r="J34" s="21">
        <f t="shared" si="6"/>
        <v>0</v>
      </c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>
      <c r="A35" s="2"/>
      <c r="B35" s="55"/>
      <c r="C35" s="57" t="s">
        <v>84</v>
      </c>
      <c r="D35" s="57" t="s">
        <v>85</v>
      </c>
      <c r="E35" s="5" t="s">
        <v>86</v>
      </c>
      <c r="F35" s="5" t="s">
        <v>87</v>
      </c>
      <c r="G35" s="5" t="s">
        <v>88</v>
      </c>
      <c r="H35" s="12">
        <v>200000</v>
      </c>
      <c r="I35" s="6">
        <f>SUMIF(통장거래내역!E:E,예결산안!G:G,통장거래내역!H:H)-SUMIF(통장거래내역!E:E,예결산안!G:G,통장거래내역!G:G)</f>
        <v>198000</v>
      </c>
      <c r="J35" s="9">
        <f t="shared" si="6"/>
        <v>0.99</v>
      </c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6.5" customHeight="1">
      <c r="A36" s="2"/>
      <c r="B36" s="55"/>
      <c r="C36" s="55"/>
      <c r="D36" s="55"/>
      <c r="E36" s="5" t="s">
        <v>89</v>
      </c>
      <c r="F36" s="5" t="s">
        <v>90</v>
      </c>
      <c r="G36" s="5" t="s">
        <v>91</v>
      </c>
      <c r="H36" s="12">
        <v>300000</v>
      </c>
      <c r="I36" s="6">
        <v>247500</v>
      </c>
      <c r="J36" s="9">
        <f t="shared" si="6"/>
        <v>0.82499999999999996</v>
      </c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55"/>
      <c r="C37" s="55"/>
      <c r="D37" s="56"/>
      <c r="E37" s="58" t="s">
        <v>92</v>
      </c>
      <c r="F37" s="52"/>
      <c r="G37" s="53"/>
      <c r="H37" s="13">
        <f t="shared" ref="H37:I37" si="15">SUM(H35:H36)</f>
        <v>500000</v>
      </c>
      <c r="I37" s="13">
        <f t="shared" si="15"/>
        <v>445500</v>
      </c>
      <c r="J37" s="14">
        <f t="shared" si="6"/>
        <v>0.89100000000000001</v>
      </c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55"/>
      <c r="C38" s="55"/>
      <c r="D38" s="57" t="s">
        <v>93</v>
      </c>
      <c r="E38" s="5" t="s">
        <v>94</v>
      </c>
      <c r="F38" s="5" t="s">
        <v>95</v>
      </c>
      <c r="G38" s="5" t="s">
        <v>96</v>
      </c>
      <c r="H38" s="12">
        <v>500000</v>
      </c>
      <c r="I38" s="6">
        <v>442950</v>
      </c>
      <c r="J38" s="9">
        <f t="shared" si="6"/>
        <v>0.88590000000000002</v>
      </c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55"/>
      <c r="C39" s="55"/>
      <c r="D39" s="55"/>
      <c r="E39" s="5" t="s">
        <v>97</v>
      </c>
      <c r="F39" s="5" t="s">
        <v>98</v>
      </c>
      <c r="G39" s="5" t="s">
        <v>99</v>
      </c>
      <c r="H39" s="12">
        <v>50000</v>
      </c>
      <c r="I39" s="6">
        <f>SUMIF(통장거래내역!E:E,예결산안!G:G,통장거래내역!H:H)-SUMIF(통장거래내역!E:E,예결산안!G:G,통장거래내역!G:G)</f>
        <v>0</v>
      </c>
      <c r="J39" s="9">
        <f t="shared" si="6"/>
        <v>0</v>
      </c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55"/>
      <c r="C40" s="55"/>
      <c r="D40" s="56"/>
      <c r="E40" s="58" t="s">
        <v>100</v>
      </c>
      <c r="F40" s="52"/>
      <c r="G40" s="53"/>
      <c r="H40" s="13">
        <f t="shared" ref="H40:I40" si="16">SUM(H38:H39)</f>
        <v>550000</v>
      </c>
      <c r="I40" s="13">
        <f t="shared" si="16"/>
        <v>442950</v>
      </c>
      <c r="J40" s="14">
        <f t="shared" si="6"/>
        <v>0.80536363636363639</v>
      </c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2"/>
      <c r="B41" s="55"/>
      <c r="C41" s="56"/>
      <c r="D41" s="60" t="s">
        <v>101</v>
      </c>
      <c r="E41" s="52"/>
      <c r="F41" s="52"/>
      <c r="G41" s="53"/>
      <c r="H41" s="20">
        <f t="shared" ref="H41:I41" si="17">SUM(H40,H37)</f>
        <v>1050000</v>
      </c>
      <c r="I41" s="20">
        <f t="shared" si="17"/>
        <v>888450</v>
      </c>
      <c r="J41" s="21">
        <f t="shared" si="6"/>
        <v>0.8461428571428572</v>
      </c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2"/>
      <c r="B42" s="55"/>
      <c r="C42" s="57" t="s">
        <v>102</v>
      </c>
      <c r="D42" s="57" t="s">
        <v>103</v>
      </c>
      <c r="E42" s="10" t="s">
        <v>104</v>
      </c>
      <c r="F42" s="10" t="s">
        <v>105</v>
      </c>
      <c r="G42" s="12" t="s">
        <v>106</v>
      </c>
      <c r="H42" s="12">
        <v>950000</v>
      </c>
      <c r="I42" s="6">
        <v>941800</v>
      </c>
      <c r="J42" s="9">
        <f t="shared" si="6"/>
        <v>0.99136842105263157</v>
      </c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2"/>
      <c r="B43" s="55"/>
      <c r="C43" s="55"/>
      <c r="D43" s="55"/>
      <c r="E43" s="10" t="s">
        <v>107</v>
      </c>
      <c r="F43" s="10" t="s">
        <v>108</v>
      </c>
      <c r="G43" s="12" t="s">
        <v>109</v>
      </c>
      <c r="H43" s="12">
        <v>150000</v>
      </c>
      <c r="I43" s="6">
        <f>SUMIF(통장거래내역!E:E,예결산안!G:G,통장거래내역!H:H)-SUMIF(통장거래내역!E:E,예결산안!G:G,통장거래내역!G:G)</f>
        <v>0</v>
      </c>
      <c r="J43" s="9">
        <f t="shared" si="6"/>
        <v>0</v>
      </c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2"/>
      <c r="B44" s="55"/>
      <c r="C44" s="55"/>
      <c r="D44" s="55"/>
      <c r="E44" s="10" t="s">
        <v>110</v>
      </c>
      <c r="F44" s="10" t="s">
        <v>111</v>
      </c>
      <c r="G44" s="12" t="s">
        <v>112</v>
      </c>
      <c r="H44" s="12">
        <v>50000</v>
      </c>
      <c r="I44" s="6">
        <f>SUMIF(통장거래내역!E:E,예결산안!G:G,통장거래내역!H:H)-SUMIF(통장거래내역!E:E,예결산안!G:G,통장거래내역!G:G)</f>
        <v>0</v>
      </c>
      <c r="J44" s="9">
        <f t="shared" si="6"/>
        <v>0</v>
      </c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55"/>
      <c r="C45" s="55"/>
      <c r="D45" s="55"/>
      <c r="E45" s="10" t="s">
        <v>113</v>
      </c>
      <c r="F45" s="10" t="s">
        <v>114</v>
      </c>
      <c r="G45" s="12" t="s">
        <v>115</v>
      </c>
      <c r="H45" s="12">
        <v>75000</v>
      </c>
      <c r="I45" s="6">
        <f>SUMIF(통장거래내역!E:E,예결산안!G:G,통장거래내역!H:H)-SUMIF(통장거래내역!E:E,예결산안!G:G,통장거래내역!G:G)</f>
        <v>0</v>
      </c>
      <c r="J45" s="9">
        <f t="shared" si="6"/>
        <v>0</v>
      </c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2"/>
      <c r="B46" s="55"/>
      <c r="C46" s="55"/>
      <c r="D46" s="56"/>
      <c r="E46" s="58" t="s">
        <v>116</v>
      </c>
      <c r="F46" s="52"/>
      <c r="G46" s="53"/>
      <c r="H46" s="13">
        <f t="shared" ref="H46:I46" si="18">SUM(H42:H45)</f>
        <v>1225000</v>
      </c>
      <c r="I46" s="13">
        <f t="shared" si="18"/>
        <v>941800</v>
      </c>
      <c r="J46" s="14">
        <f t="shared" si="6"/>
        <v>0.76881632653061227</v>
      </c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2"/>
      <c r="B47" s="55"/>
      <c r="C47" s="56"/>
      <c r="D47" s="60" t="s">
        <v>117</v>
      </c>
      <c r="E47" s="52"/>
      <c r="F47" s="52"/>
      <c r="G47" s="53"/>
      <c r="H47" s="20">
        <f t="shared" ref="H47:I47" si="19">SUM(H46)</f>
        <v>1225000</v>
      </c>
      <c r="I47" s="20">
        <f t="shared" si="19"/>
        <v>941800</v>
      </c>
      <c r="J47" s="21">
        <f t="shared" si="6"/>
        <v>0.76881632653061227</v>
      </c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2"/>
      <c r="B48" s="55"/>
      <c r="C48" s="57" t="s">
        <v>118</v>
      </c>
      <c r="D48" s="57" t="s">
        <v>119</v>
      </c>
      <c r="E48" s="5" t="s">
        <v>120</v>
      </c>
      <c r="F48" s="5" t="s">
        <v>121</v>
      </c>
      <c r="G48" s="6" t="s">
        <v>122</v>
      </c>
      <c r="H48" s="12">
        <v>150000</v>
      </c>
      <c r="I48" s="6">
        <f>SUMIF(통장거래내역!E:E,예결산안!G:G,통장거래내역!H:H)-SUMIF(통장거래내역!E:E,예결산안!G:G,통장거래내역!G:G)</f>
        <v>134400</v>
      </c>
      <c r="J48" s="9">
        <f t="shared" si="6"/>
        <v>0.89600000000000002</v>
      </c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2"/>
      <c r="B49" s="55"/>
      <c r="C49" s="55"/>
      <c r="D49" s="56"/>
      <c r="E49" s="58" t="s">
        <v>123</v>
      </c>
      <c r="F49" s="52"/>
      <c r="G49" s="53"/>
      <c r="H49" s="13">
        <f t="shared" ref="H49:I49" si="20">SUM(H48)</f>
        <v>150000</v>
      </c>
      <c r="I49" s="13">
        <f t="shared" si="20"/>
        <v>134400</v>
      </c>
      <c r="J49" s="14">
        <f t="shared" si="6"/>
        <v>0.89600000000000002</v>
      </c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2"/>
      <c r="B50" s="55"/>
      <c r="C50" s="56"/>
      <c r="D50" s="60" t="s">
        <v>124</v>
      </c>
      <c r="E50" s="52"/>
      <c r="F50" s="52"/>
      <c r="G50" s="53"/>
      <c r="H50" s="20">
        <f t="shared" ref="H50:I50" si="21">SUM(H49)</f>
        <v>150000</v>
      </c>
      <c r="I50" s="20">
        <f t="shared" si="21"/>
        <v>134400</v>
      </c>
      <c r="J50" s="21">
        <f t="shared" si="6"/>
        <v>0.89600000000000002</v>
      </c>
      <c r="K50" s="1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55"/>
      <c r="C51" s="57" t="s">
        <v>125</v>
      </c>
      <c r="D51" s="57" t="s">
        <v>126</v>
      </c>
      <c r="E51" s="5" t="s">
        <v>127</v>
      </c>
      <c r="F51" s="5" t="s">
        <v>128</v>
      </c>
      <c r="G51" s="6" t="s">
        <v>129</v>
      </c>
      <c r="H51" s="12">
        <v>150000</v>
      </c>
      <c r="I51" s="6">
        <v>148370</v>
      </c>
      <c r="J51" s="9">
        <f t="shared" si="6"/>
        <v>0.98913333333333331</v>
      </c>
      <c r="K51" s="61" t="s">
        <v>130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55"/>
      <c r="C52" s="55"/>
      <c r="D52" s="55"/>
      <c r="E52" s="5" t="s">
        <v>131</v>
      </c>
      <c r="F52" s="5" t="s">
        <v>132</v>
      </c>
      <c r="G52" s="6" t="s">
        <v>133</v>
      </c>
      <c r="H52" s="12">
        <v>100000</v>
      </c>
      <c r="I52" s="6">
        <f>SUMIF(통장거래내역!E:E,예결산안!G:G,통장거래내역!H:H)-SUMIF(통장거래내역!E:E,예결산안!G:G,통장거래내역!G:G)</f>
        <v>0</v>
      </c>
      <c r="J52" s="9">
        <f t="shared" si="6"/>
        <v>0</v>
      </c>
      <c r="K52" s="5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2"/>
      <c r="B53" s="55"/>
      <c r="C53" s="55"/>
      <c r="D53" s="56"/>
      <c r="E53" s="58" t="s">
        <v>134</v>
      </c>
      <c r="F53" s="52"/>
      <c r="G53" s="53"/>
      <c r="H53" s="13">
        <f t="shared" ref="H53:I53" si="22">SUM(H51:H52)</f>
        <v>250000</v>
      </c>
      <c r="I53" s="13">
        <f t="shared" si="22"/>
        <v>148370</v>
      </c>
      <c r="J53" s="14">
        <f t="shared" si="6"/>
        <v>0.59348000000000001</v>
      </c>
      <c r="K53" s="5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2"/>
      <c r="B54" s="55"/>
      <c r="C54" s="56"/>
      <c r="D54" s="60" t="s">
        <v>135</v>
      </c>
      <c r="E54" s="52"/>
      <c r="F54" s="52"/>
      <c r="G54" s="53"/>
      <c r="H54" s="20">
        <f t="shared" ref="H54:I54" si="23">SUM(H53)</f>
        <v>250000</v>
      </c>
      <c r="I54" s="20">
        <f t="shared" si="23"/>
        <v>148370</v>
      </c>
      <c r="J54" s="21">
        <f t="shared" si="6"/>
        <v>0.59348000000000001</v>
      </c>
      <c r="K54" s="5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55"/>
      <c r="C55" s="57" t="s">
        <v>136</v>
      </c>
      <c r="D55" s="57" t="s">
        <v>137</v>
      </c>
      <c r="E55" s="5" t="s">
        <v>138</v>
      </c>
      <c r="F55" s="5" t="s">
        <v>139</v>
      </c>
      <c r="G55" s="6" t="s">
        <v>140</v>
      </c>
      <c r="H55" s="6">
        <v>180000</v>
      </c>
      <c r="I55" s="6">
        <v>53950</v>
      </c>
      <c r="J55" s="9">
        <f t="shared" si="6"/>
        <v>0.29972222222222222</v>
      </c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55"/>
      <c r="C56" s="55"/>
      <c r="D56" s="55"/>
      <c r="E56" s="5" t="s">
        <v>141</v>
      </c>
      <c r="F56" s="5" t="s">
        <v>142</v>
      </c>
      <c r="G56" s="6" t="s">
        <v>143</v>
      </c>
      <c r="H56" s="6">
        <v>70000</v>
      </c>
      <c r="I56" s="6">
        <f>SUMIF(통장거래내역!E:E,예결산안!G:G,통장거래내역!H:H)-SUMIF(통장거래내역!E:E,예결산안!G:G,통장거래내역!G:G)</f>
        <v>0</v>
      </c>
      <c r="J56" s="9">
        <f t="shared" si="6"/>
        <v>0</v>
      </c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55"/>
      <c r="C57" s="55"/>
      <c r="D57" s="55"/>
      <c r="E57" s="5" t="s">
        <v>144</v>
      </c>
      <c r="F57" s="5" t="s">
        <v>145</v>
      </c>
      <c r="G57" s="6" t="s">
        <v>146</v>
      </c>
      <c r="H57" s="6">
        <v>60000</v>
      </c>
      <c r="I57" s="6">
        <f>SUMIF(통장거래내역!E:E,예결산안!G:G,통장거래내역!H:H)-SUMIF(통장거래내역!E:E,예결산안!G:G,통장거래내역!G:G)</f>
        <v>0</v>
      </c>
      <c r="J57" s="9">
        <f t="shared" si="6"/>
        <v>0</v>
      </c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2"/>
      <c r="B58" s="55"/>
      <c r="C58" s="55"/>
      <c r="D58" s="56"/>
      <c r="E58" s="58" t="s">
        <v>147</v>
      </c>
      <c r="F58" s="52"/>
      <c r="G58" s="53"/>
      <c r="H58" s="13">
        <f t="shared" ref="H58:I58" si="24">SUM(H55:H57)</f>
        <v>310000</v>
      </c>
      <c r="I58" s="13">
        <f t="shared" si="24"/>
        <v>53950</v>
      </c>
      <c r="J58" s="14">
        <f t="shared" si="6"/>
        <v>0.17403225806451614</v>
      </c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2"/>
      <c r="B59" s="55"/>
      <c r="C59" s="56"/>
      <c r="D59" s="60" t="s">
        <v>148</v>
      </c>
      <c r="E59" s="52"/>
      <c r="F59" s="52"/>
      <c r="G59" s="53"/>
      <c r="H59" s="20">
        <f t="shared" ref="H59:I59" si="25">SUM(H58)</f>
        <v>310000</v>
      </c>
      <c r="I59" s="20">
        <f t="shared" si="25"/>
        <v>53950</v>
      </c>
      <c r="J59" s="21">
        <f t="shared" si="6"/>
        <v>0.17403225806451614</v>
      </c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55"/>
      <c r="C60" s="57" t="s">
        <v>149</v>
      </c>
      <c r="D60" s="57" t="s">
        <v>150</v>
      </c>
      <c r="E60" s="5" t="s">
        <v>151</v>
      </c>
      <c r="F60" s="5" t="s">
        <v>152</v>
      </c>
      <c r="G60" s="6" t="s">
        <v>153</v>
      </c>
      <c r="H60" s="6">
        <v>50000</v>
      </c>
      <c r="I60" s="6">
        <v>0</v>
      </c>
      <c r="J60" s="9">
        <f t="shared" si="6"/>
        <v>0</v>
      </c>
      <c r="K60" s="1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55"/>
      <c r="C61" s="55"/>
      <c r="D61" s="55"/>
      <c r="E61" s="5" t="s">
        <v>154</v>
      </c>
      <c r="F61" s="5" t="s">
        <v>155</v>
      </c>
      <c r="G61" s="6" t="s">
        <v>156</v>
      </c>
      <c r="H61" s="6">
        <v>500000</v>
      </c>
      <c r="I61" s="6">
        <v>297600</v>
      </c>
      <c r="J61" s="9">
        <f t="shared" si="6"/>
        <v>0.59519999999999995</v>
      </c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55"/>
      <c r="C62" s="55"/>
      <c r="D62" s="55"/>
      <c r="E62" s="5" t="s">
        <v>157</v>
      </c>
      <c r="F62" s="5" t="s">
        <v>158</v>
      </c>
      <c r="G62" s="6" t="s">
        <v>159</v>
      </c>
      <c r="H62" s="6">
        <v>400000</v>
      </c>
      <c r="I62" s="6">
        <v>400000</v>
      </c>
      <c r="J62" s="9">
        <f t="shared" si="6"/>
        <v>1</v>
      </c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55"/>
      <c r="C63" s="55"/>
      <c r="D63" s="55"/>
      <c r="E63" s="5" t="s">
        <v>160</v>
      </c>
      <c r="F63" s="5" t="s">
        <v>161</v>
      </c>
      <c r="G63" s="6" t="s">
        <v>162</v>
      </c>
      <c r="H63" s="6">
        <v>200000</v>
      </c>
      <c r="I63" s="6">
        <v>198620</v>
      </c>
      <c r="J63" s="9">
        <f t="shared" si="6"/>
        <v>0.99309999999999998</v>
      </c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55"/>
      <c r="C64" s="55"/>
      <c r="D64" s="55"/>
      <c r="E64" s="5" t="s">
        <v>163</v>
      </c>
      <c r="F64" s="5" t="s">
        <v>164</v>
      </c>
      <c r="G64" s="6" t="s">
        <v>165</v>
      </c>
      <c r="H64" s="6">
        <v>100000</v>
      </c>
      <c r="I64" s="6">
        <f>SUMIF(통장거래내역!E:E,예결산안!G:G,통장거래내역!H:H)-SUMIF(통장거래내역!E:E,예결산안!G:G,통장거래내역!G:G)</f>
        <v>0</v>
      </c>
      <c r="J64" s="9">
        <f t="shared" si="6"/>
        <v>0</v>
      </c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2"/>
      <c r="B65" s="55"/>
      <c r="C65" s="55"/>
      <c r="D65" s="56"/>
      <c r="E65" s="58" t="s">
        <v>166</v>
      </c>
      <c r="F65" s="52"/>
      <c r="G65" s="53"/>
      <c r="H65" s="13">
        <f t="shared" ref="H65:I65" si="26">SUM(H60:H64)</f>
        <v>1250000</v>
      </c>
      <c r="I65" s="13">
        <f t="shared" si="26"/>
        <v>896220</v>
      </c>
      <c r="J65" s="14">
        <f t="shared" si="6"/>
        <v>0.71697599999999995</v>
      </c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2"/>
      <c r="B66" s="55"/>
      <c r="C66" s="56"/>
      <c r="D66" s="60" t="s">
        <v>167</v>
      </c>
      <c r="E66" s="52"/>
      <c r="F66" s="52"/>
      <c r="G66" s="53"/>
      <c r="H66" s="20">
        <f t="shared" ref="H66:I66" si="27">SUM(H65)</f>
        <v>1250000</v>
      </c>
      <c r="I66" s="20">
        <f t="shared" si="27"/>
        <v>896220</v>
      </c>
      <c r="J66" s="21">
        <f t="shared" si="6"/>
        <v>0.71697599999999995</v>
      </c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55"/>
      <c r="C67" s="57" t="s">
        <v>168</v>
      </c>
      <c r="D67" s="57" t="s">
        <v>169</v>
      </c>
      <c r="E67" s="5" t="s">
        <v>170</v>
      </c>
      <c r="F67" s="5" t="s">
        <v>171</v>
      </c>
      <c r="G67" s="6" t="s">
        <v>172</v>
      </c>
      <c r="H67" s="6">
        <v>1000000</v>
      </c>
      <c r="I67" s="6">
        <v>877800</v>
      </c>
      <c r="J67" s="9">
        <f t="shared" si="6"/>
        <v>0.87780000000000002</v>
      </c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55"/>
      <c r="C68" s="55"/>
      <c r="D68" s="55"/>
      <c r="E68" s="5" t="s">
        <v>173</v>
      </c>
      <c r="F68" s="5" t="s">
        <v>174</v>
      </c>
      <c r="G68" s="6" t="s">
        <v>175</v>
      </c>
      <c r="H68" s="6">
        <v>150000</v>
      </c>
      <c r="I68" s="6">
        <v>150000</v>
      </c>
      <c r="J68" s="9">
        <f t="shared" si="6"/>
        <v>1</v>
      </c>
      <c r="K68" s="1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 customHeight="1">
      <c r="A69" s="2"/>
      <c r="B69" s="55"/>
      <c r="C69" s="55"/>
      <c r="D69" s="56"/>
      <c r="E69" s="58" t="s">
        <v>176</v>
      </c>
      <c r="F69" s="52"/>
      <c r="G69" s="53"/>
      <c r="H69" s="13">
        <f t="shared" ref="H69:I69" si="28">SUM(H67:H68)</f>
        <v>1150000</v>
      </c>
      <c r="I69" s="13">
        <f t="shared" si="28"/>
        <v>1027800</v>
      </c>
      <c r="J69" s="14">
        <f t="shared" si="6"/>
        <v>0.89373913043478259</v>
      </c>
      <c r="K69" s="1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 customHeight="1">
      <c r="A70" s="2"/>
      <c r="B70" s="55"/>
      <c r="C70" s="56"/>
      <c r="D70" s="60" t="s">
        <v>177</v>
      </c>
      <c r="E70" s="52"/>
      <c r="F70" s="52"/>
      <c r="G70" s="53"/>
      <c r="H70" s="20">
        <f t="shared" ref="H70:I70" si="29">SUM(H69)</f>
        <v>1150000</v>
      </c>
      <c r="I70" s="20">
        <f t="shared" si="29"/>
        <v>1027800</v>
      </c>
      <c r="J70" s="21">
        <f t="shared" si="6"/>
        <v>0.89373913043478259</v>
      </c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55"/>
      <c r="C71" s="57" t="s">
        <v>178</v>
      </c>
      <c r="D71" s="57" t="s">
        <v>179</v>
      </c>
      <c r="E71" s="5" t="s">
        <v>180</v>
      </c>
      <c r="F71" s="10" t="s">
        <v>181</v>
      </c>
      <c r="G71" s="6" t="s">
        <v>182</v>
      </c>
      <c r="H71" s="6">
        <v>200000</v>
      </c>
      <c r="I71" s="6">
        <f>SUMIF(통장거래내역!E:E,예결산안!G:G,통장거래내역!H:H)-SUMIF(통장거래내역!E:E,예결산안!G:G,통장거래내역!G:G)</f>
        <v>213912</v>
      </c>
      <c r="J71" s="9">
        <f t="shared" si="6"/>
        <v>1.0695600000000001</v>
      </c>
      <c r="K71" s="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55"/>
      <c r="C72" s="55"/>
      <c r="D72" s="55"/>
      <c r="E72" s="5" t="s">
        <v>183</v>
      </c>
      <c r="F72" s="10" t="s">
        <v>184</v>
      </c>
      <c r="G72" s="6" t="s">
        <v>185</v>
      </c>
      <c r="H72" s="6">
        <v>25000</v>
      </c>
      <c r="I72" s="6">
        <f>SUMIF(통장거래내역!E:E,예결산안!G:G,통장거래내역!H:H)-SUMIF(통장거래내역!E:E,예결산안!G:G,통장거래내역!G:G)</f>
        <v>1271</v>
      </c>
      <c r="J72" s="9">
        <f t="shared" si="6"/>
        <v>5.0840000000000003E-2</v>
      </c>
      <c r="K72" s="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55"/>
      <c r="C73" s="55"/>
      <c r="D73" s="55"/>
      <c r="E73" s="5" t="s">
        <v>186</v>
      </c>
      <c r="F73" s="10" t="s">
        <v>187</v>
      </c>
      <c r="G73" s="22" t="s">
        <v>188</v>
      </c>
      <c r="H73" s="22">
        <v>60000</v>
      </c>
      <c r="I73" s="6">
        <f>SUMIF(통장거래내역!E:E,예결산안!G:G,통장거래내역!H:H)-SUMIF(통장거래내역!E:E,예결산안!G:G,통장거래내역!G:G)</f>
        <v>0</v>
      </c>
      <c r="J73" s="9">
        <f t="shared" si="6"/>
        <v>0</v>
      </c>
      <c r="K73" s="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2"/>
      <c r="B74" s="55"/>
      <c r="C74" s="55"/>
      <c r="D74" s="56"/>
      <c r="E74" s="58" t="s">
        <v>189</v>
      </c>
      <c r="F74" s="52"/>
      <c r="G74" s="53"/>
      <c r="H74" s="13">
        <f t="shared" ref="H74:I74" si="30">SUM(H71:H73)</f>
        <v>285000</v>
      </c>
      <c r="I74" s="13">
        <f t="shared" si="30"/>
        <v>215183</v>
      </c>
      <c r="J74" s="14">
        <f t="shared" si="6"/>
        <v>0.7550280701754386</v>
      </c>
      <c r="K74" s="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70">
      <c r="A75" s="2"/>
      <c r="B75" s="55"/>
      <c r="C75" s="55"/>
      <c r="D75" s="57" t="s">
        <v>190</v>
      </c>
      <c r="E75" s="5" t="s">
        <v>191</v>
      </c>
      <c r="F75" s="5" t="s">
        <v>192</v>
      </c>
      <c r="G75" s="12" t="s">
        <v>193</v>
      </c>
      <c r="H75" s="12">
        <v>0</v>
      </c>
      <c r="I75" s="6">
        <f>SUMIF(통장거래내역!E:E,예결산안!G:G,통장거래내역!H:H)-SUMIF(통장거래내역!E:E,예결산안!G:G,통장거래내역!G:G)</f>
        <v>15000</v>
      </c>
      <c r="J75" s="11" t="s">
        <v>16</v>
      </c>
      <c r="K75" s="24" t="s">
        <v>194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55"/>
      <c r="C76" s="55"/>
      <c r="D76" s="55"/>
      <c r="E76" s="5" t="s">
        <v>195</v>
      </c>
      <c r="F76" s="5" t="s">
        <v>196</v>
      </c>
      <c r="G76" s="12" t="s">
        <v>197</v>
      </c>
      <c r="H76" s="12">
        <v>0</v>
      </c>
      <c r="I76" s="6">
        <f>SUMIF(통장거래내역!E:E,예결산안!G:G,통장거래내역!H:H)-SUMIF(통장거래내역!E:E,예결산안!G:G,통장거래내역!G:G)</f>
        <v>0</v>
      </c>
      <c r="J76" s="11" t="s">
        <v>16</v>
      </c>
      <c r="K76" s="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2"/>
      <c r="B77" s="55"/>
      <c r="C77" s="55"/>
      <c r="D77" s="56"/>
      <c r="E77" s="58" t="s">
        <v>198</v>
      </c>
      <c r="F77" s="52"/>
      <c r="G77" s="53"/>
      <c r="H77" s="13">
        <f t="shared" ref="H77:I77" si="31">SUM(H75:H76)</f>
        <v>0</v>
      </c>
      <c r="I77" s="13">
        <f t="shared" si="31"/>
        <v>15000</v>
      </c>
      <c r="J77" s="25" t="s">
        <v>16</v>
      </c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2"/>
      <c r="B78" s="55"/>
      <c r="C78" s="55"/>
      <c r="D78" s="57" t="s">
        <v>199</v>
      </c>
      <c r="E78" s="5" t="s">
        <v>200</v>
      </c>
      <c r="F78" s="5" t="s">
        <v>201</v>
      </c>
      <c r="G78" s="12" t="s">
        <v>202</v>
      </c>
      <c r="H78" s="12">
        <v>100000</v>
      </c>
      <c r="I78" s="6">
        <f>SUMIF(통장거래내역!E:E,예결산안!G:G,통장거래내역!H:H)-SUMIF(통장거래내역!E:E,예결산안!G:G,통장거래내역!G:G)</f>
        <v>0</v>
      </c>
      <c r="J78" s="9">
        <f t="shared" ref="J78:J80" si="32">I78/H78</f>
        <v>0</v>
      </c>
      <c r="K78" s="59" t="s">
        <v>203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2"/>
      <c r="B79" s="55"/>
      <c r="C79" s="55"/>
      <c r="D79" s="55"/>
      <c r="E79" s="5" t="s">
        <v>204</v>
      </c>
      <c r="F79" s="5" t="s">
        <v>205</v>
      </c>
      <c r="G79" s="12" t="s">
        <v>206</v>
      </c>
      <c r="H79" s="12">
        <v>495000</v>
      </c>
      <c r="I79" s="6">
        <f>SUMIF(통장거래내역!E:E,예결산안!G:G,통장거래내역!H:H)-SUMIF(통장거래내역!E:E,예결산안!G:G,통장거래내역!G:G)</f>
        <v>0</v>
      </c>
      <c r="J79" s="9">
        <f t="shared" si="32"/>
        <v>0</v>
      </c>
      <c r="K79" s="5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2"/>
      <c r="B80" s="55"/>
      <c r="C80" s="55"/>
      <c r="D80" s="56"/>
      <c r="E80" s="58" t="s">
        <v>207</v>
      </c>
      <c r="F80" s="52"/>
      <c r="G80" s="53"/>
      <c r="H80" s="13">
        <f t="shared" ref="H80:I80" si="33">SUM(H78:H79)</f>
        <v>595000</v>
      </c>
      <c r="I80" s="13">
        <f t="shared" si="33"/>
        <v>0</v>
      </c>
      <c r="J80" s="14">
        <f t="shared" si="32"/>
        <v>0</v>
      </c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2"/>
      <c r="B81" s="55"/>
      <c r="C81" s="55"/>
      <c r="D81" s="57" t="s">
        <v>208</v>
      </c>
      <c r="E81" s="5" t="s">
        <v>209</v>
      </c>
      <c r="F81" s="5" t="s">
        <v>210</v>
      </c>
      <c r="G81" s="12" t="s">
        <v>211</v>
      </c>
      <c r="H81" s="12">
        <v>0</v>
      </c>
      <c r="I81" s="6">
        <f>SUMIF(통장거래내역!E:E,예결산안!G:G,통장거래내역!H:H)-SUMIF(통장거래내역!E:E,예결산안!G:G,통장거래내역!G:G)</f>
        <v>0</v>
      </c>
      <c r="J81" s="11" t="s">
        <v>16</v>
      </c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2"/>
      <c r="B82" s="55"/>
      <c r="C82" s="55"/>
      <c r="D82" s="55"/>
      <c r="E82" s="5" t="s">
        <v>212</v>
      </c>
      <c r="F82" s="5" t="s">
        <v>213</v>
      </c>
      <c r="G82" s="12" t="s">
        <v>214</v>
      </c>
      <c r="H82" s="12">
        <v>0</v>
      </c>
      <c r="I82" s="6">
        <f>SUMIF(통장거래내역!E:E,예결산안!G:G,통장거래내역!H:H)-SUMIF(통장거래내역!E:E,예결산안!G:G,통장거래내역!G:G)</f>
        <v>0</v>
      </c>
      <c r="J82" s="11" t="s">
        <v>16</v>
      </c>
      <c r="K82" s="1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2"/>
      <c r="B83" s="55"/>
      <c r="C83" s="55"/>
      <c r="D83" s="55"/>
      <c r="E83" s="5" t="s">
        <v>215</v>
      </c>
      <c r="F83" s="5" t="s">
        <v>216</v>
      </c>
      <c r="G83" s="12" t="s">
        <v>217</v>
      </c>
      <c r="H83" s="12">
        <v>0</v>
      </c>
      <c r="I83" s="6">
        <f>SUMIF(통장거래내역!E:E,예결산안!G:G,통장거래내역!H:H)-SUMIF(통장거래내역!E:E,예결산안!G:G,통장거래내역!G:G)</f>
        <v>0</v>
      </c>
      <c r="J83" s="11" t="s">
        <v>16</v>
      </c>
      <c r="K83" s="1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 customHeight="1">
      <c r="A84" s="2"/>
      <c r="B84" s="55"/>
      <c r="C84" s="55"/>
      <c r="D84" s="56"/>
      <c r="E84" s="58" t="s">
        <v>218</v>
      </c>
      <c r="F84" s="52"/>
      <c r="G84" s="53"/>
      <c r="H84" s="13">
        <f t="shared" ref="H84:I84" si="34">SUM(H81:H83)</f>
        <v>0</v>
      </c>
      <c r="I84" s="13">
        <f t="shared" si="34"/>
        <v>0</v>
      </c>
      <c r="J84" s="25" t="s">
        <v>16</v>
      </c>
      <c r="K84" s="1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2"/>
      <c r="B85" s="55"/>
      <c r="C85" s="56"/>
      <c r="D85" s="60" t="s">
        <v>219</v>
      </c>
      <c r="E85" s="52"/>
      <c r="F85" s="52"/>
      <c r="G85" s="53"/>
      <c r="H85" s="20">
        <f t="shared" ref="H85:I85" si="35">SUM(H74,H77,H80,H84)</f>
        <v>880000</v>
      </c>
      <c r="I85" s="20">
        <f t="shared" si="35"/>
        <v>230183</v>
      </c>
      <c r="J85" s="21">
        <f t="shared" ref="J85:J86" si="36">I85/H85</f>
        <v>0.26157159090909093</v>
      </c>
      <c r="K85" s="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56"/>
      <c r="C86" s="62" t="s">
        <v>220</v>
      </c>
      <c r="D86" s="52"/>
      <c r="E86" s="52"/>
      <c r="F86" s="52"/>
      <c r="G86" s="53"/>
      <c r="H86" s="26">
        <f t="shared" ref="H86:I86" si="37">SUM(H85,H70,H66,H59,H54,H50,H47,H41,H34,H30,H26,H23)</f>
        <v>8395768</v>
      </c>
      <c r="I86" s="26">
        <f t="shared" si="37"/>
        <v>6073625</v>
      </c>
      <c r="J86" s="18">
        <f t="shared" si="36"/>
        <v>0.72341505863430244</v>
      </c>
      <c r="K86" s="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3"/>
      <c r="I87" s="3"/>
      <c r="J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10"/>
      <c r="H88" s="27" t="s">
        <v>221</v>
      </c>
      <c r="I88" s="27" t="s">
        <v>222</v>
      </c>
      <c r="J88" s="28" t="s">
        <v>223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9" t="s">
        <v>224</v>
      </c>
      <c r="H89" s="12">
        <f t="shared" ref="H89:I89" si="38">H17</f>
        <v>12625476</v>
      </c>
      <c r="I89" s="12">
        <f t="shared" si="38"/>
        <v>11110943</v>
      </c>
      <c r="J89" s="30">
        <f t="shared" ref="J89:J90" si="39">I89/H89</f>
        <v>0.88004151289028631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9" t="s">
        <v>225</v>
      </c>
      <c r="H90" s="12">
        <f t="shared" ref="H90:I90" si="40">H86</f>
        <v>8395768</v>
      </c>
      <c r="I90" s="12">
        <f t="shared" si="40"/>
        <v>6073625</v>
      </c>
      <c r="J90" s="30">
        <f t="shared" si="39"/>
        <v>0.72341505863430244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63" t="s">
        <v>226</v>
      </c>
      <c r="H91" s="53"/>
      <c r="I91" s="31">
        <f>I89-I90</f>
        <v>5037318</v>
      </c>
      <c r="J91" s="3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33"/>
      <c r="D92" s="33"/>
      <c r="E92" s="33"/>
      <c r="F92" s="33"/>
      <c r="G92" s="33"/>
      <c r="H92" s="33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3"/>
      <c r="I93" s="3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3"/>
      <c r="I94" s="3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3"/>
      <c r="I95" s="3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3"/>
      <c r="I96" s="3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3"/>
      <c r="I97" s="3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3"/>
      <c r="I98" s="3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3"/>
      <c r="I99" s="3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3"/>
      <c r="I100" s="3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3"/>
      <c r="I101" s="3"/>
      <c r="J101" s="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33"/>
      <c r="H102" s="33"/>
      <c r="I102" s="33"/>
      <c r="J102" s="3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33"/>
      <c r="H103" s="33"/>
      <c r="I103" s="33"/>
      <c r="J103" s="3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33"/>
      <c r="H104" s="33"/>
      <c r="I104" s="33"/>
      <c r="J104" s="3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33"/>
      <c r="H105" s="33"/>
      <c r="I105" s="33"/>
      <c r="J105" s="3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3"/>
      <c r="I106" s="3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3"/>
      <c r="I107" s="3"/>
      <c r="J107" s="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3"/>
      <c r="I108" s="3"/>
      <c r="J108" s="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3"/>
      <c r="I109" s="3"/>
      <c r="J109" s="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3"/>
      <c r="I110" s="3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3"/>
      <c r="I111" s="3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3"/>
      <c r="I112" s="3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3"/>
      <c r="I113" s="3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3"/>
      <c r="I114" s="3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3"/>
      <c r="I115" s="3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3"/>
      <c r="I116" s="3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3"/>
      <c r="I117" s="3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3"/>
      <c r="I118" s="3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3"/>
      <c r="I119" s="3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3"/>
      <c r="I120" s="3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3"/>
      <c r="I121" s="3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3"/>
      <c r="I122" s="3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3"/>
      <c r="I123" s="3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3"/>
      <c r="I124" s="3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3"/>
      <c r="I125" s="3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3"/>
      <c r="I126" s="3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3"/>
      <c r="I127" s="3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3"/>
      <c r="I128" s="3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3"/>
      <c r="I129" s="3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3"/>
      <c r="I130" s="3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3"/>
      <c r="I131" s="3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3"/>
      <c r="I132" s="3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3"/>
      <c r="I133" s="3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3"/>
      <c r="I134" s="3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3"/>
      <c r="I135" s="3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3"/>
      <c r="I136" s="3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3"/>
      <c r="I137" s="3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3"/>
      <c r="I138" s="3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3"/>
      <c r="I139" s="3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3"/>
      <c r="I140" s="3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3"/>
      <c r="I141" s="3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3"/>
      <c r="I142" s="3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3"/>
      <c r="I143" s="3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3"/>
      <c r="I144" s="3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3"/>
      <c r="I145" s="3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3"/>
      <c r="I146" s="3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3"/>
      <c r="I147" s="3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3"/>
      <c r="I148" s="3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3"/>
      <c r="I149" s="3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3"/>
      <c r="I150" s="3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3"/>
      <c r="I151" s="3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3"/>
      <c r="I152" s="3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3"/>
      <c r="I153" s="3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3"/>
      <c r="I154" s="3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3"/>
      <c r="I155" s="3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3"/>
      <c r="I156" s="3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3"/>
      <c r="I157" s="3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3"/>
      <c r="I158" s="3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3"/>
      <c r="I159" s="3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3"/>
      <c r="I160" s="3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3"/>
      <c r="I161" s="3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3"/>
      <c r="I162" s="3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3"/>
      <c r="I163" s="3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3"/>
      <c r="I164" s="3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3"/>
      <c r="I165" s="3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3"/>
      <c r="I166" s="3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3"/>
      <c r="I167" s="3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3"/>
      <c r="I168" s="3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3"/>
      <c r="I169" s="3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3"/>
      <c r="I170" s="3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3"/>
      <c r="I171" s="3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3"/>
      <c r="I172" s="3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3"/>
      <c r="I173" s="3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3"/>
      <c r="I174" s="3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3"/>
      <c r="I175" s="3"/>
      <c r="J175" s="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3"/>
      <c r="I176" s="3"/>
      <c r="J176" s="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3"/>
      <c r="I177" s="3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3"/>
      <c r="I178" s="3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3"/>
      <c r="I179" s="3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3"/>
      <c r="I180" s="3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3"/>
      <c r="I181" s="3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3"/>
      <c r="I182" s="3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3"/>
      <c r="I183" s="3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3"/>
      <c r="I184" s="3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3"/>
      <c r="I185" s="3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3"/>
      <c r="I186" s="3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3"/>
      <c r="I187" s="3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3"/>
      <c r="I188" s="3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3"/>
      <c r="I189" s="3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3"/>
      <c r="I190" s="3"/>
      <c r="J190" s="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3"/>
      <c r="I191" s="3"/>
      <c r="J191" s="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3"/>
      <c r="I192" s="3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3"/>
      <c r="I193" s="3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3"/>
      <c r="I194" s="3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3"/>
      <c r="I195" s="3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3"/>
      <c r="I196" s="3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3"/>
      <c r="I197" s="3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3"/>
      <c r="I198" s="3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3"/>
      <c r="I199" s="3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3"/>
      <c r="I200" s="3"/>
      <c r="J200" s="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3"/>
      <c r="I201" s="3"/>
      <c r="J201" s="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3"/>
      <c r="I202" s="3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3"/>
      <c r="I203" s="3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3"/>
      <c r="I204" s="3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3"/>
      <c r="I205" s="3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3"/>
      <c r="I206" s="3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3"/>
      <c r="I207" s="3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3"/>
      <c r="I208" s="3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3"/>
      <c r="I209" s="3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3"/>
      <c r="I210" s="3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3"/>
      <c r="I211" s="3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3"/>
      <c r="I212" s="3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3"/>
      <c r="I213" s="3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3"/>
      <c r="I214" s="3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3"/>
      <c r="I215" s="3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3"/>
      <c r="I216" s="3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3"/>
      <c r="I217" s="3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3"/>
      <c r="I218" s="3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3"/>
      <c r="I219" s="3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3"/>
      <c r="I220" s="3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3"/>
      <c r="I221" s="3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3"/>
      <c r="I222" s="3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3"/>
      <c r="I223" s="3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3"/>
      <c r="I224" s="3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3"/>
      <c r="I225" s="3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3"/>
      <c r="I226" s="3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3"/>
      <c r="I227" s="3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3"/>
      <c r="I228" s="3"/>
      <c r="J228" s="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3"/>
      <c r="I229" s="3"/>
      <c r="J229" s="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3"/>
      <c r="I230" s="3"/>
      <c r="J230" s="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3"/>
      <c r="I231" s="3"/>
      <c r="J231" s="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3"/>
      <c r="I232" s="3"/>
      <c r="J232" s="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3"/>
      <c r="I233" s="3"/>
      <c r="J233" s="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3"/>
      <c r="I234" s="3"/>
      <c r="J234" s="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3"/>
      <c r="I235" s="3"/>
      <c r="J235" s="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3"/>
      <c r="I236" s="3"/>
      <c r="J236" s="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3"/>
      <c r="I237" s="3"/>
      <c r="J237" s="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3"/>
      <c r="I238" s="3"/>
      <c r="J238" s="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3"/>
      <c r="I239" s="3"/>
      <c r="J239" s="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3"/>
      <c r="I240" s="3"/>
      <c r="J240" s="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3"/>
      <c r="I241" s="3"/>
      <c r="J241" s="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3"/>
      <c r="I242" s="3"/>
      <c r="J242" s="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3"/>
      <c r="I243" s="3"/>
      <c r="J243" s="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3"/>
      <c r="I244" s="3"/>
      <c r="J244" s="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3"/>
      <c r="I245" s="3"/>
      <c r="J245" s="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3"/>
      <c r="I246" s="3"/>
      <c r="J246" s="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3"/>
      <c r="I247" s="3"/>
      <c r="J247" s="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3"/>
      <c r="I248" s="3"/>
      <c r="J248" s="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3"/>
      <c r="I249" s="3"/>
      <c r="J249" s="4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3"/>
      <c r="I250" s="3"/>
      <c r="J250" s="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3"/>
      <c r="I251" s="3"/>
      <c r="J251" s="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3"/>
      <c r="I252" s="3"/>
      <c r="J252" s="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3"/>
      <c r="I253" s="3"/>
      <c r="J253" s="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3"/>
      <c r="I254" s="3"/>
      <c r="J254" s="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3"/>
      <c r="I255" s="3"/>
      <c r="J255" s="4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3"/>
      <c r="I256" s="3"/>
      <c r="J256" s="4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3"/>
      <c r="I257" s="3"/>
      <c r="J257" s="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3"/>
      <c r="I258" s="3"/>
      <c r="J258" s="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3"/>
      <c r="I259" s="3"/>
      <c r="J259" s="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3"/>
      <c r="I260" s="3"/>
      <c r="J260" s="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3"/>
      <c r="I261" s="3"/>
      <c r="J261" s="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3"/>
      <c r="I262" s="3"/>
      <c r="J262" s="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3"/>
      <c r="I263" s="3"/>
      <c r="J263" s="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3"/>
      <c r="I264" s="3"/>
      <c r="J264" s="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3"/>
      <c r="I265" s="3"/>
      <c r="J265" s="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3"/>
      <c r="I266" s="3"/>
      <c r="J266" s="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3"/>
      <c r="I267" s="3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3"/>
      <c r="I268" s="3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3"/>
      <c r="I269" s="3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3"/>
      <c r="I270" s="3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3"/>
      <c r="I271" s="3"/>
      <c r="J271" s="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3"/>
      <c r="I272" s="3"/>
      <c r="J272" s="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3"/>
      <c r="I273" s="3"/>
      <c r="J273" s="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3"/>
      <c r="I274" s="3"/>
      <c r="J274" s="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3"/>
      <c r="I275" s="3"/>
      <c r="J275" s="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3"/>
      <c r="I276" s="3"/>
      <c r="J276" s="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3"/>
      <c r="I277" s="3"/>
      <c r="J277" s="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3"/>
      <c r="I278" s="3"/>
      <c r="J278" s="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3"/>
      <c r="I279" s="3"/>
      <c r="J279" s="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3"/>
      <c r="I280" s="3"/>
      <c r="J280" s="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3"/>
      <c r="I281" s="3"/>
      <c r="J281" s="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3"/>
      <c r="I282" s="3"/>
      <c r="J282" s="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3"/>
      <c r="I283" s="3"/>
      <c r="J283" s="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3"/>
      <c r="I284" s="3"/>
      <c r="J284" s="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3"/>
      <c r="I285" s="3"/>
      <c r="J285" s="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3"/>
      <c r="I286" s="3"/>
      <c r="J286" s="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3"/>
      <c r="I287" s="3"/>
      <c r="J287" s="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3"/>
      <c r="I288" s="3"/>
      <c r="J288" s="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3"/>
      <c r="I289" s="3"/>
      <c r="J289" s="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3"/>
      <c r="I290" s="3"/>
      <c r="J290" s="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3"/>
      <c r="I291" s="3"/>
      <c r="J291" s="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</row>
    <row r="293" spans="1:29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</row>
    <row r="294" spans="1:29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</row>
    <row r="295" spans="1:29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</row>
    <row r="296" spans="1:29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</row>
    <row r="297" spans="1:29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</row>
    <row r="298" spans="1:29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</row>
    <row r="299" spans="1:2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</row>
    <row r="300" spans="1:29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</row>
    <row r="301" spans="1:29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</row>
    <row r="302" spans="1:29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</row>
    <row r="303" spans="1:29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</row>
    <row r="304" spans="1:29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</row>
    <row r="305" spans="1:29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</row>
    <row r="306" spans="1:29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</row>
    <row r="307" spans="1:29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</row>
    <row r="308" spans="1:29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</row>
    <row r="309" spans="1:2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</row>
    <row r="310" spans="1:29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</row>
    <row r="311" spans="1:29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</row>
    <row r="312" spans="1:29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</row>
    <row r="313" spans="1:29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</row>
    <row r="314" spans="1:29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</row>
    <row r="315" spans="1:29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</row>
    <row r="316" spans="1:29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</row>
    <row r="317" spans="1:29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</row>
    <row r="318" spans="1:29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</row>
    <row r="319" spans="1:2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</row>
    <row r="320" spans="1:29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</row>
    <row r="321" spans="1:29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</row>
    <row r="322" spans="1:29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</row>
    <row r="323" spans="1:29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</row>
    <row r="324" spans="1:29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</row>
    <row r="325" spans="1:29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</row>
    <row r="326" spans="1:29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</row>
    <row r="327" spans="1:29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</row>
    <row r="328" spans="1:29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</row>
    <row r="329" spans="1: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</row>
    <row r="330" spans="1:29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</row>
    <row r="331" spans="1:29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</row>
    <row r="332" spans="1:29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</row>
    <row r="333" spans="1:29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</row>
    <row r="334" spans="1:29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</row>
    <row r="335" spans="1:29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</row>
    <row r="336" spans="1:29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</row>
    <row r="337" spans="1:29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</row>
    <row r="338" spans="1:29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</row>
    <row r="339" spans="1:2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</row>
    <row r="340" spans="1:29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</row>
    <row r="341" spans="1:29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</row>
    <row r="342" spans="1:29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</row>
    <row r="343" spans="1:29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</row>
    <row r="344" spans="1:29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</row>
    <row r="345" spans="1:29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</row>
    <row r="346" spans="1:29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</row>
    <row r="347" spans="1:29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</row>
    <row r="348" spans="1:29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</row>
    <row r="349" spans="1:2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</row>
    <row r="350" spans="1:29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</row>
    <row r="351" spans="1:29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</row>
    <row r="352" spans="1:29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</row>
    <row r="353" spans="1:29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</row>
    <row r="354" spans="1:29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</row>
    <row r="355" spans="1:29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</row>
    <row r="356" spans="1:29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</row>
    <row r="357" spans="1:29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</row>
    <row r="358" spans="1:29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</row>
    <row r="359" spans="1:2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</row>
    <row r="360" spans="1:29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</row>
    <row r="361" spans="1:29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</row>
    <row r="362" spans="1:29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</row>
    <row r="363" spans="1:29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</row>
    <row r="364" spans="1:29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</row>
    <row r="365" spans="1:29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</row>
    <row r="366" spans="1:29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</row>
    <row r="367" spans="1:29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</row>
    <row r="368" spans="1:29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</row>
    <row r="369" spans="1:2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</row>
    <row r="370" spans="1:29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</row>
    <row r="371" spans="1:29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</row>
    <row r="372" spans="1:29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</row>
    <row r="373" spans="1:29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</row>
    <row r="374" spans="1:29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</row>
    <row r="375" spans="1:29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</row>
    <row r="376" spans="1:29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</row>
    <row r="377" spans="1:29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</row>
    <row r="378" spans="1:29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</row>
    <row r="379" spans="1:2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</row>
    <row r="380" spans="1:29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</row>
    <row r="381" spans="1:29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</row>
    <row r="382" spans="1:29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</row>
    <row r="383" spans="1:29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</row>
    <row r="384" spans="1:29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</row>
    <row r="385" spans="1:29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</row>
    <row r="386" spans="1:29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</row>
    <row r="387" spans="1:29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</row>
    <row r="388" spans="1:29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</row>
    <row r="389" spans="1:2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</row>
    <row r="390" spans="1:29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</row>
    <row r="391" spans="1:29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</row>
    <row r="392" spans="1:29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</row>
    <row r="393" spans="1:29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</row>
    <row r="394" spans="1:29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</row>
    <row r="395" spans="1:29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</row>
    <row r="396" spans="1:29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</row>
    <row r="397" spans="1:29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</row>
    <row r="398" spans="1:29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</row>
    <row r="399" spans="1:2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</row>
    <row r="400" spans="1:29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</row>
    <row r="401" spans="1:29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</row>
    <row r="402" spans="1:29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</row>
    <row r="403" spans="1:29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</row>
    <row r="404" spans="1:29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</row>
    <row r="405" spans="1:29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</row>
    <row r="406" spans="1:29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</row>
    <row r="407" spans="1:29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</row>
    <row r="408" spans="1:29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</row>
    <row r="409" spans="1:2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</row>
    <row r="410" spans="1:29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</row>
    <row r="411" spans="1:29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</row>
    <row r="412" spans="1:29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</row>
    <row r="413" spans="1:29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</row>
    <row r="414" spans="1:29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</row>
    <row r="415" spans="1:29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</row>
    <row r="416" spans="1:29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</row>
    <row r="417" spans="1:29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</row>
    <row r="418" spans="1:29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</row>
    <row r="419" spans="1:2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</row>
    <row r="420" spans="1:29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</row>
    <row r="421" spans="1:29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</row>
    <row r="422" spans="1:29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</row>
    <row r="423" spans="1:29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</row>
    <row r="424" spans="1:29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</row>
    <row r="425" spans="1:29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</row>
    <row r="426" spans="1:29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</row>
    <row r="427" spans="1:29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</row>
    <row r="428" spans="1:29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</row>
    <row r="429" spans="1: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</row>
    <row r="430" spans="1:29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</row>
    <row r="431" spans="1:29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</row>
    <row r="432" spans="1:29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</row>
    <row r="433" spans="1:29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</row>
    <row r="434" spans="1:29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</row>
    <row r="435" spans="1:29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</row>
    <row r="436" spans="1:29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</row>
    <row r="437" spans="1:29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</row>
    <row r="438" spans="1:29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</row>
    <row r="439" spans="1:2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</row>
    <row r="440" spans="1:29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</row>
    <row r="441" spans="1:29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</row>
    <row r="442" spans="1:29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</row>
    <row r="443" spans="1:29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</row>
    <row r="444" spans="1:29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</row>
    <row r="445" spans="1:29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</row>
    <row r="446" spans="1:29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</row>
    <row r="447" spans="1:29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</row>
    <row r="448" spans="1:29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</row>
    <row r="449" spans="1:2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</row>
    <row r="450" spans="1:29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</row>
    <row r="451" spans="1:29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</row>
    <row r="452" spans="1:29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</row>
    <row r="453" spans="1:29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</row>
    <row r="454" spans="1:29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</row>
    <row r="455" spans="1:29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</row>
    <row r="456" spans="1:29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</row>
    <row r="457" spans="1:29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</row>
    <row r="458" spans="1:29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</row>
    <row r="459" spans="1:2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</row>
    <row r="460" spans="1:29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</row>
    <row r="461" spans="1:29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</row>
    <row r="462" spans="1:29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</row>
    <row r="463" spans="1:29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</row>
    <row r="464" spans="1:29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</row>
    <row r="465" spans="1:29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</row>
    <row r="466" spans="1:29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</row>
    <row r="467" spans="1:29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</row>
    <row r="468" spans="1:29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</row>
    <row r="469" spans="1:2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</row>
    <row r="470" spans="1:29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</row>
    <row r="471" spans="1:29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</row>
    <row r="472" spans="1:29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</row>
    <row r="473" spans="1:29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</row>
    <row r="474" spans="1:29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</row>
    <row r="475" spans="1:29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</row>
    <row r="476" spans="1:29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</row>
    <row r="477" spans="1:29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</row>
    <row r="478" spans="1:29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</row>
    <row r="479" spans="1:2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</row>
    <row r="480" spans="1:29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</row>
    <row r="481" spans="1:29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</row>
    <row r="482" spans="1:29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</row>
    <row r="483" spans="1:29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</row>
    <row r="484" spans="1:29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</row>
    <row r="485" spans="1:29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</row>
    <row r="486" spans="1:29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</row>
    <row r="487" spans="1:29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</row>
    <row r="488" spans="1:29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</row>
    <row r="489" spans="1:2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</row>
    <row r="490" spans="1:29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</row>
    <row r="491" spans="1:29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</row>
    <row r="492" spans="1:29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</row>
    <row r="493" spans="1:29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</row>
    <row r="494" spans="1:29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</row>
    <row r="495" spans="1:29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</row>
    <row r="496" spans="1:29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</row>
    <row r="497" spans="1:29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</row>
    <row r="498" spans="1:29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</row>
    <row r="499" spans="1:2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</row>
    <row r="500" spans="1:29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</row>
    <row r="501" spans="1:29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</row>
    <row r="502" spans="1:29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</row>
    <row r="503" spans="1:29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</row>
    <row r="504" spans="1:29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</row>
    <row r="505" spans="1:29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</row>
    <row r="506" spans="1:29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</row>
    <row r="507" spans="1:29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</row>
    <row r="508" spans="1:29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</row>
    <row r="509" spans="1:2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</row>
    <row r="510" spans="1:29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</row>
    <row r="511" spans="1:29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</row>
    <row r="512" spans="1:29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</row>
    <row r="513" spans="1:29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</row>
    <row r="514" spans="1:29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</row>
    <row r="515" spans="1:29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</row>
    <row r="516" spans="1:29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</row>
    <row r="517" spans="1:29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</row>
    <row r="518" spans="1:29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</row>
    <row r="519" spans="1:2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</row>
    <row r="520" spans="1:29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</row>
    <row r="521" spans="1:29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</row>
    <row r="522" spans="1:29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</row>
    <row r="523" spans="1:29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</row>
    <row r="524" spans="1:29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</row>
    <row r="525" spans="1:29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</row>
    <row r="526" spans="1:29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</row>
    <row r="527" spans="1:29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</row>
    <row r="528" spans="1:29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</row>
    <row r="529" spans="1: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</row>
    <row r="530" spans="1:29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</row>
    <row r="531" spans="1:29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</row>
    <row r="532" spans="1:29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</row>
    <row r="533" spans="1:29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</row>
    <row r="534" spans="1:29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</row>
    <row r="535" spans="1:29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</row>
    <row r="536" spans="1:29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</row>
    <row r="537" spans="1:29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</row>
    <row r="538" spans="1:29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</row>
    <row r="539" spans="1:29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</row>
    <row r="540" spans="1:29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</row>
    <row r="541" spans="1:29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</row>
    <row r="542" spans="1:29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</row>
    <row r="543" spans="1:29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</row>
    <row r="544" spans="1:29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</row>
    <row r="545" spans="1:29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</row>
    <row r="546" spans="1:29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</row>
    <row r="547" spans="1:29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</row>
    <row r="548" spans="1:29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</row>
    <row r="549" spans="1:29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</row>
    <row r="550" spans="1:29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</row>
    <row r="551" spans="1:29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</row>
    <row r="552" spans="1:29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</row>
    <row r="553" spans="1:29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</row>
    <row r="554" spans="1:29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</row>
    <row r="555" spans="1:29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</row>
    <row r="556" spans="1:29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</row>
    <row r="557" spans="1:29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</row>
    <row r="558" spans="1:29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</row>
    <row r="559" spans="1:29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</row>
    <row r="560" spans="1:29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</row>
    <row r="561" spans="1:29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</row>
    <row r="562" spans="1:29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</row>
    <row r="563" spans="1:29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</row>
    <row r="564" spans="1:29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</row>
    <row r="565" spans="1:29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</row>
    <row r="566" spans="1:29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</row>
    <row r="567" spans="1:29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</row>
    <row r="568" spans="1:29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</row>
    <row r="569" spans="1:29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</row>
    <row r="570" spans="1:29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</row>
    <row r="571" spans="1:29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</row>
    <row r="572" spans="1:29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</row>
    <row r="573" spans="1:29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</row>
    <row r="574" spans="1:29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</row>
    <row r="575" spans="1:29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</row>
    <row r="576" spans="1:29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</row>
    <row r="577" spans="1:29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</row>
    <row r="578" spans="1:29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</row>
    <row r="579" spans="1:29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</row>
    <row r="580" spans="1:29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</row>
    <row r="581" spans="1:29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</row>
    <row r="582" spans="1:29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</row>
    <row r="583" spans="1:29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</row>
    <row r="584" spans="1:29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</row>
    <row r="585" spans="1:29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 spans="1:29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</row>
    <row r="587" spans="1:29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</row>
    <row r="588" spans="1:29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</row>
    <row r="589" spans="1:29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</row>
    <row r="590" spans="1:29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</row>
    <row r="591" spans="1:29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</row>
    <row r="592" spans="1:29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</row>
    <row r="593" spans="1:29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</row>
    <row r="594" spans="1:29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</row>
    <row r="595" spans="1:29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</row>
    <row r="596" spans="1:29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</row>
    <row r="597" spans="1:29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</row>
    <row r="598" spans="1:29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</row>
    <row r="599" spans="1:29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</row>
    <row r="600" spans="1:29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</row>
    <row r="601" spans="1:29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</row>
    <row r="602" spans="1:29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</row>
    <row r="603" spans="1:29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</row>
    <row r="604" spans="1:29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</row>
    <row r="605" spans="1:29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</row>
    <row r="606" spans="1:29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</row>
    <row r="607" spans="1:29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</row>
    <row r="608" spans="1:29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</row>
    <row r="609" spans="1:29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</row>
    <row r="610" spans="1:29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</row>
    <row r="611" spans="1:29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</row>
    <row r="612" spans="1:29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</row>
    <row r="613" spans="1:29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</row>
    <row r="614" spans="1:29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</row>
    <row r="615" spans="1:29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</row>
    <row r="616" spans="1:29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</row>
    <row r="617" spans="1:29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</row>
    <row r="618" spans="1:29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</row>
    <row r="619" spans="1:29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</row>
    <row r="620" spans="1:29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</row>
    <row r="621" spans="1:29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</row>
    <row r="622" spans="1:29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</row>
    <row r="623" spans="1:29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</row>
    <row r="624" spans="1:29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</row>
    <row r="625" spans="1:29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</row>
    <row r="626" spans="1:29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</row>
    <row r="627" spans="1:29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</row>
    <row r="628" spans="1:29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</row>
    <row r="629" spans="1:29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</row>
    <row r="630" spans="1:29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</row>
    <row r="631" spans="1:29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</row>
    <row r="632" spans="1:29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</row>
    <row r="633" spans="1:29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</row>
    <row r="634" spans="1:29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</row>
    <row r="635" spans="1:29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</row>
    <row r="636" spans="1:29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</row>
    <row r="637" spans="1:29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</row>
    <row r="638" spans="1:29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</row>
    <row r="639" spans="1:29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</row>
    <row r="640" spans="1:29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</row>
    <row r="641" spans="1:29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</row>
    <row r="642" spans="1:29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</row>
    <row r="643" spans="1:29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</row>
    <row r="644" spans="1:29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</row>
    <row r="645" spans="1:29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</row>
    <row r="646" spans="1:29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</row>
    <row r="647" spans="1:29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</row>
    <row r="648" spans="1:29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</row>
    <row r="649" spans="1:29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</row>
    <row r="650" spans="1:29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</row>
    <row r="651" spans="1:29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</row>
    <row r="652" spans="1:29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</row>
    <row r="653" spans="1:29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</row>
    <row r="654" spans="1:29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</row>
    <row r="655" spans="1:29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</row>
    <row r="656" spans="1:29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</row>
    <row r="657" spans="1:29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</row>
    <row r="658" spans="1:29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</row>
    <row r="659" spans="1:29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</row>
    <row r="660" spans="1:29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</row>
    <row r="661" spans="1:29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</row>
    <row r="662" spans="1:29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</row>
    <row r="663" spans="1:29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</row>
    <row r="664" spans="1:29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</row>
    <row r="665" spans="1:29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</row>
    <row r="666" spans="1:29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</row>
    <row r="667" spans="1:29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</row>
    <row r="668" spans="1:29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</row>
    <row r="669" spans="1:29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</row>
    <row r="670" spans="1:29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</row>
    <row r="671" spans="1:29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</row>
    <row r="672" spans="1:29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</row>
    <row r="673" spans="1:29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</row>
    <row r="674" spans="1:29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</row>
    <row r="675" spans="1:29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</row>
    <row r="676" spans="1:29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</row>
    <row r="677" spans="1:29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</row>
    <row r="678" spans="1:29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</row>
    <row r="679" spans="1:29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</row>
    <row r="680" spans="1:29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</row>
    <row r="681" spans="1:29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</row>
    <row r="682" spans="1:29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</row>
    <row r="683" spans="1:29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</row>
    <row r="684" spans="1:29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</row>
    <row r="685" spans="1:29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</row>
    <row r="686" spans="1:29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</row>
    <row r="687" spans="1:29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</row>
    <row r="688" spans="1:29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</row>
    <row r="689" spans="1:29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</row>
    <row r="690" spans="1:29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</row>
    <row r="691" spans="1:29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</row>
    <row r="692" spans="1:29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</row>
    <row r="693" spans="1:29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</row>
    <row r="694" spans="1:29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</row>
    <row r="695" spans="1:29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</row>
    <row r="696" spans="1:29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</row>
    <row r="697" spans="1:29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</row>
    <row r="698" spans="1:29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</row>
    <row r="699" spans="1:29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</row>
    <row r="700" spans="1:29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</row>
    <row r="701" spans="1:29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</row>
    <row r="702" spans="1:29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</row>
    <row r="703" spans="1:29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</row>
    <row r="704" spans="1:29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</row>
    <row r="705" spans="1:29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</row>
    <row r="706" spans="1:29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</row>
    <row r="707" spans="1:29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</row>
    <row r="708" spans="1:29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</row>
    <row r="709" spans="1:29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</row>
    <row r="710" spans="1:29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</row>
    <row r="711" spans="1:29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</row>
    <row r="712" spans="1:29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</row>
    <row r="713" spans="1:29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</row>
    <row r="714" spans="1:29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</row>
    <row r="715" spans="1:29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</row>
    <row r="716" spans="1:29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</row>
    <row r="717" spans="1:29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</row>
    <row r="718" spans="1:29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</row>
    <row r="719" spans="1:29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</row>
    <row r="720" spans="1:29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</row>
    <row r="721" spans="1:29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</row>
    <row r="722" spans="1:29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</row>
    <row r="723" spans="1:29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</row>
    <row r="724" spans="1:29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</row>
    <row r="725" spans="1:29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</row>
    <row r="726" spans="1:29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</row>
    <row r="727" spans="1:29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</row>
    <row r="728" spans="1:29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</row>
    <row r="729" spans="1:29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</row>
    <row r="730" spans="1:29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</row>
    <row r="731" spans="1:29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</row>
    <row r="732" spans="1:29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</row>
    <row r="733" spans="1:29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</row>
    <row r="734" spans="1:29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</row>
    <row r="735" spans="1:29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</row>
    <row r="736" spans="1:29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</row>
    <row r="737" spans="1:29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</row>
    <row r="738" spans="1:29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</row>
    <row r="739" spans="1:29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</row>
    <row r="740" spans="1:29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</row>
    <row r="741" spans="1:29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</row>
    <row r="742" spans="1:29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</row>
    <row r="743" spans="1:29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</row>
    <row r="744" spans="1:29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</row>
    <row r="745" spans="1:29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</row>
    <row r="746" spans="1:29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</row>
    <row r="747" spans="1:29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</row>
    <row r="748" spans="1:29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</row>
    <row r="749" spans="1:29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</row>
    <row r="750" spans="1:29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</row>
    <row r="751" spans="1:29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</row>
    <row r="752" spans="1:29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</row>
    <row r="753" spans="1:29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</row>
    <row r="754" spans="1:29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</row>
    <row r="755" spans="1:29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</row>
    <row r="756" spans="1:29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</row>
    <row r="757" spans="1:29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</row>
    <row r="758" spans="1:29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</row>
    <row r="759" spans="1:29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</row>
    <row r="760" spans="1:29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</row>
    <row r="761" spans="1:29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</row>
    <row r="762" spans="1:29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</row>
    <row r="763" spans="1:29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</row>
    <row r="764" spans="1:29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</row>
    <row r="765" spans="1:29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</row>
    <row r="766" spans="1:29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</row>
    <row r="767" spans="1:29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</row>
    <row r="768" spans="1:29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</row>
    <row r="769" spans="1:29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</row>
    <row r="770" spans="1:29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</row>
    <row r="771" spans="1:29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</row>
    <row r="772" spans="1:29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</row>
    <row r="773" spans="1:29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</row>
    <row r="774" spans="1:29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</row>
    <row r="775" spans="1:29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</row>
    <row r="776" spans="1:29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</row>
    <row r="777" spans="1:29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</row>
    <row r="778" spans="1:29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</row>
    <row r="779" spans="1:29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</row>
    <row r="780" spans="1:29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</row>
    <row r="781" spans="1:29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</row>
    <row r="782" spans="1:29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</row>
    <row r="783" spans="1:29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</row>
    <row r="784" spans="1:29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</row>
    <row r="785" spans="1:29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</row>
    <row r="786" spans="1:29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</row>
    <row r="787" spans="1:29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</row>
    <row r="788" spans="1:29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</row>
    <row r="789" spans="1:29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</row>
    <row r="790" spans="1:29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</row>
    <row r="791" spans="1:29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</row>
    <row r="792" spans="1:29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</row>
    <row r="793" spans="1:29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</row>
    <row r="794" spans="1:29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</row>
    <row r="795" spans="1:29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</row>
    <row r="796" spans="1:29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</row>
    <row r="797" spans="1:29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</row>
    <row r="798" spans="1:29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</row>
    <row r="799" spans="1:29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</row>
    <row r="800" spans="1:29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</row>
    <row r="801" spans="1:29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</row>
    <row r="802" spans="1:29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</row>
    <row r="803" spans="1:29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</row>
    <row r="804" spans="1:29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</row>
    <row r="805" spans="1:29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</row>
    <row r="806" spans="1:29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</row>
    <row r="807" spans="1:29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</row>
    <row r="808" spans="1:29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</row>
    <row r="809" spans="1:29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</row>
    <row r="810" spans="1:29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</row>
    <row r="811" spans="1:29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</row>
    <row r="812" spans="1:29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</row>
    <row r="813" spans="1:29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</row>
    <row r="814" spans="1:29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</row>
    <row r="815" spans="1:29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</row>
    <row r="816" spans="1:29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</row>
    <row r="817" spans="1:29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</row>
    <row r="818" spans="1:29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</row>
    <row r="819" spans="1:29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</row>
    <row r="820" spans="1:29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</row>
    <row r="821" spans="1:29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</row>
    <row r="822" spans="1:29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</row>
    <row r="823" spans="1:29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</row>
    <row r="824" spans="1:29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</row>
    <row r="825" spans="1:29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</row>
    <row r="826" spans="1:29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</row>
    <row r="827" spans="1:29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</row>
    <row r="828" spans="1:29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</row>
    <row r="829" spans="1:29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</row>
    <row r="830" spans="1:29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</row>
    <row r="831" spans="1:29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</row>
    <row r="832" spans="1:29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</row>
    <row r="833" spans="1:29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</row>
    <row r="834" spans="1:29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</row>
    <row r="835" spans="1:29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</row>
    <row r="836" spans="1:29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</row>
    <row r="837" spans="1:29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</row>
    <row r="838" spans="1:29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</row>
    <row r="839" spans="1:29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</row>
    <row r="840" spans="1:29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</row>
    <row r="841" spans="1:29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</row>
    <row r="842" spans="1:29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</row>
    <row r="843" spans="1:29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</row>
    <row r="844" spans="1:29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</row>
    <row r="845" spans="1:29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</row>
    <row r="846" spans="1:29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</row>
    <row r="847" spans="1:29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</row>
    <row r="848" spans="1:29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</row>
    <row r="849" spans="1:29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</row>
    <row r="850" spans="1:29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</row>
    <row r="851" spans="1:29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</row>
    <row r="852" spans="1:29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</row>
    <row r="853" spans="1:29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</row>
    <row r="854" spans="1:29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</row>
    <row r="855" spans="1:29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</row>
    <row r="856" spans="1:29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</row>
    <row r="857" spans="1:29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</row>
    <row r="858" spans="1:29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</row>
    <row r="859" spans="1:29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</row>
    <row r="860" spans="1:29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</row>
    <row r="861" spans="1:29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</row>
    <row r="862" spans="1:29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</row>
    <row r="863" spans="1:29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</row>
    <row r="864" spans="1:29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</row>
    <row r="865" spans="1:29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</row>
    <row r="866" spans="1:29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</row>
    <row r="867" spans="1:29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</row>
    <row r="868" spans="1:29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</row>
    <row r="869" spans="1:29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</row>
    <row r="870" spans="1:29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</row>
    <row r="871" spans="1:29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</row>
    <row r="872" spans="1:29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</row>
    <row r="873" spans="1:29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</row>
    <row r="874" spans="1:29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</row>
    <row r="875" spans="1:29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</row>
    <row r="876" spans="1:29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</row>
    <row r="877" spans="1:29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</row>
    <row r="878" spans="1:29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</row>
    <row r="879" spans="1:29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</row>
    <row r="880" spans="1:29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</row>
    <row r="881" spans="1:29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</row>
    <row r="882" spans="1:29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</row>
    <row r="883" spans="1:29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</row>
    <row r="884" spans="1:29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</row>
    <row r="885" spans="1:29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</row>
    <row r="886" spans="1:29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</row>
    <row r="887" spans="1:29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</row>
    <row r="888" spans="1:29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</row>
    <row r="889" spans="1:29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</row>
    <row r="890" spans="1:29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</row>
    <row r="891" spans="1:29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</row>
    <row r="892" spans="1:29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</row>
    <row r="893" spans="1:29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</row>
    <row r="894" spans="1:29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</row>
    <row r="895" spans="1:29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</row>
    <row r="896" spans="1:29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</row>
    <row r="897" spans="1:29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</row>
    <row r="898" spans="1:29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</row>
    <row r="899" spans="1:29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</row>
    <row r="900" spans="1:29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</row>
    <row r="901" spans="1:29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</row>
    <row r="902" spans="1:29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</row>
    <row r="903" spans="1:29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</row>
    <row r="904" spans="1:29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</row>
    <row r="905" spans="1:29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</row>
    <row r="906" spans="1:29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</row>
    <row r="907" spans="1:29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</row>
    <row r="908" spans="1:29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</row>
    <row r="909" spans="1:29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</row>
    <row r="910" spans="1:29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</row>
    <row r="911" spans="1:29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</row>
    <row r="912" spans="1:29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</row>
    <row r="913" spans="1:29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</row>
    <row r="914" spans="1:29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</row>
    <row r="915" spans="1:29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</row>
    <row r="916" spans="1:29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</row>
    <row r="917" spans="1:29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</row>
    <row r="918" spans="1:29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</row>
    <row r="919" spans="1:29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</row>
    <row r="920" spans="1:29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</row>
    <row r="921" spans="1:29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</row>
    <row r="922" spans="1:29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</row>
    <row r="923" spans="1:29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</row>
    <row r="924" spans="1:29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</row>
    <row r="925" spans="1:29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</row>
    <row r="926" spans="1:29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</row>
    <row r="927" spans="1:29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</row>
    <row r="928" spans="1:29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</row>
    <row r="929" spans="1:29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</row>
    <row r="930" spans="1:29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</row>
    <row r="931" spans="1:29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</row>
    <row r="932" spans="1:29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</row>
    <row r="933" spans="1:29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</row>
    <row r="934" spans="1:29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</row>
    <row r="935" spans="1:29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</row>
    <row r="936" spans="1:29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</row>
    <row r="937" spans="1:29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</row>
    <row r="938" spans="1:29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</row>
    <row r="939" spans="1:29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</row>
    <row r="940" spans="1:29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</row>
    <row r="941" spans="1:29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</row>
    <row r="942" spans="1:29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</row>
    <row r="943" spans="1:29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</row>
    <row r="944" spans="1:29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</row>
    <row r="945" spans="1:29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</row>
    <row r="946" spans="1:29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</row>
    <row r="947" spans="1:29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</row>
    <row r="948" spans="1:29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</row>
    <row r="949" spans="1:29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</row>
    <row r="950" spans="1:29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</row>
    <row r="951" spans="1:29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</row>
    <row r="952" spans="1:29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</row>
    <row r="953" spans="1:29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</row>
    <row r="954" spans="1:29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</row>
    <row r="955" spans="1:29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</row>
    <row r="956" spans="1:29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</row>
    <row r="957" spans="1:29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</row>
    <row r="958" spans="1:29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</row>
    <row r="959" spans="1:29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</row>
    <row r="960" spans="1:29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</row>
    <row r="961" spans="1:29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</row>
    <row r="962" spans="1:29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</row>
    <row r="963" spans="1:29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</row>
    <row r="964" spans="1:29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</row>
    <row r="965" spans="1:29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</row>
    <row r="966" spans="1:29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</row>
    <row r="967" spans="1:29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</row>
    <row r="968" spans="1:29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</row>
    <row r="969" spans="1:29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</row>
    <row r="970" spans="1:29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</row>
    <row r="971" spans="1:29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</row>
    <row r="972" spans="1:29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</row>
    <row r="973" spans="1:29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</row>
    <row r="974" spans="1:29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</row>
    <row r="975" spans="1:29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</row>
    <row r="976" spans="1:29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</row>
    <row r="977" spans="1:29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</row>
    <row r="978" spans="1:29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</row>
    <row r="979" spans="1:29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</row>
    <row r="980" spans="1:29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</row>
    <row r="981" spans="1:29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</row>
    <row r="982" spans="1:29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</row>
    <row r="983" spans="1:29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</row>
    <row r="984" spans="1:29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</row>
    <row r="985" spans="1:29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</row>
    <row r="986" spans="1:29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</row>
  </sheetData>
  <mergeCells count="71">
    <mergeCell ref="K78:K79"/>
    <mergeCell ref="E80:G80"/>
    <mergeCell ref="E84:G84"/>
    <mergeCell ref="D85:G85"/>
    <mergeCell ref="D71:D74"/>
    <mergeCell ref="D75:D77"/>
    <mergeCell ref="D78:D80"/>
    <mergeCell ref="D81:D84"/>
    <mergeCell ref="E74:G74"/>
    <mergeCell ref="E77:G77"/>
    <mergeCell ref="C86:G86"/>
    <mergeCell ref="G91:H91"/>
    <mergeCell ref="F16:G16"/>
    <mergeCell ref="E17:G17"/>
    <mergeCell ref="B19:K19"/>
    <mergeCell ref="E22:G22"/>
    <mergeCell ref="D23:G23"/>
    <mergeCell ref="D26:G26"/>
    <mergeCell ref="B21:B86"/>
    <mergeCell ref="E65:G65"/>
    <mergeCell ref="D66:G66"/>
    <mergeCell ref="C67:C70"/>
    <mergeCell ref="D67:D69"/>
    <mergeCell ref="E69:G69"/>
    <mergeCell ref="D70:G70"/>
    <mergeCell ref="C71:C85"/>
    <mergeCell ref="C55:C59"/>
    <mergeCell ref="D55:D58"/>
    <mergeCell ref="E58:G58"/>
    <mergeCell ref="D59:G59"/>
    <mergeCell ref="C60:C66"/>
    <mergeCell ref="D60:D65"/>
    <mergeCell ref="C51:C54"/>
    <mergeCell ref="D51:D53"/>
    <mergeCell ref="K51:K54"/>
    <mergeCell ref="E53:G53"/>
    <mergeCell ref="D54:G54"/>
    <mergeCell ref="C42:C47"/>
    <mergeCell ref="D42:D46"/>
    <mergeCell ref="C48:C50"/>
    <mergeCell ref="D48:D49"/>
    <mergeCell ref="E49:G49"/>
    <mergeCell ref="D50:G50"/>
    <mergeCell ref="E46:G46"/>
    <mergeCell ref="D47:G47"/>
    <mergeCell ref="C35:C41"/>
    <mergeCell ref="D35:D37"/>
    <mergeCell ref="D38:D40"/>
    <mergeCell ref="E37:G37"/>
    <mergeCell ref="E40:G40"/>
    <mergeCell ref="D41:G41"/>
    <mergeCell ref="D30:G30"/>
    <mergeCell ref="C31:C34"/>
    <mergeCell ref="D31:D33"/>
    <mergeCell ref="E33:G33"/>
    <mergeCell ref="D34:G34"/>
    <mergeCell ref="C27:C30"/>
    <mergeCell ref="D27:D29"/>
    <mergeCell ref="C21:C23"/>
    <mergeCell ref="C24:C26"/>
    <mergeCell ref="D24:D25"/>
    <mergeCell ref="E25:G25"/>
    <mergeCell ref="E29:G29"/>
    <mergeCell ref="D21:D22"/>
    <mergeCell ref="D2:K2"/>
    <mergeCell ref="D4:D17"/>
    <mergeCell ref="E4:E10"/>
    <mergeCell ref="F10:G10"/>
    <mergeCell ref="E11:E14"/>
    <mergeCell ref="F14:G14"/>
    <mergeCell ref="E15:E16"/>
  </mergeCells>
  <phoneticPr fontId="17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3984375" defaultRowHeight="15" customHeight="1"/>
  <cols>
    <col min="1" max="3" width="12.59765625" customWidth="1"/>
    <col min="4" max="4" width="36.3984375" customWidth="1"/>
    <col min="5" max="5" width="7.796875" customWidth="1"/>
    <col min="6" max="10" width="12.59765625" customWidth="1"/>
    <col min="11" max="11" width="32.19921875" customWidth="1"/>
    <col min="12" max="12" width="12.3984375" customWidth="1"/>
    <col min="13" max="13" width="35.3984375" customWidth="1"/>
    <col min="14" max="29" width="12.59765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65" t="s">
        <v>227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1"/>
      <c r="E3" s="1"/>
      <c r="F3" s="1"/>
      <c r="G3" s="34"/>
      <c r="H3" s="34"/>
      <c r="I3" s="3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35" t="s">
        <v>228</v>
      </c>
      <c r="C4" s="35" t="s">
        <v>229</v>
      </c>
      <c r="D4" s="35" t="s">
        <v>230</v>
      </c>
      <c r="E4" s="35" t="s">
        <v>231</v>
      </c>
      <c r="F4" s="35" t="s">
        <v>232</v>
      </c>
      <c r="G4" s="27" t="s">
        <v>233</v>
      </c>
      <c r="H4" s="27" t="s">
        <v>234</v>
      </c>
      <c r="I4" s="27" t="s">
        <v>235</v>
      </c>
      <c r="J4" s="35" t="s">
        <v>236</v>
      </c>
      <c r="K4" s="35" t="s">
        <v>237</v>
      </c>
      <c r="L4" s="35" t="s">
        <v>238</v>
      </c>
      <c r="M4" s="35" t="s">
        <v>239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36"/>
      <c r="B5" s="37" t="s">
        <v>240</v>
      </c>
      <c r="C5" s="37" t="s">
        <v>241</v>
      </c>
      <c r="D5" s="37" t="s">
        <v>242</v>
      </c>
      <c r="E5" s="37" t="s">
        <v>243</v>
      </c>
      <c r="F5" s="37" t="s">
        <v>244</v>
      </c>
      <c r="G5" s="6"/>
      <c r="H5" s="38" t="s">
        <v>245</v>
      </c>
      <c r="I5" s="39" t="s">
        <v>235</v>
      </c>
      <c r="J5" s="37" t="s">
        <v>240</v>
      </c>
      <c r="K5" s="37" t="s">
        <v>246</v>
      </c>
      <c r="L5" s="37" t="s">
        <v>247</v>
      </c>
      <c r="M5" s="37" t="s">
        <v>248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36"/>
      <c r="B6" s="40" t="s">
        <v>249</v>
      </c>
      <c r="C6" s="40" t="s">
        <v>250</v>
      </c>
      <c r="D6" s="40" t="s">
        <v>251</v>
      </c>
      <c r="E6" s="40" t="s">
        <v>36</v>
      </c>
      <c r="F6" s="41"/>
      <c r="G6" s="42">
        <v>3834708</v>
      </c>
      <c r="H6" s="42"/>
      <c r="I6" s="43">
        <f>G6-H6</f>
        <v>3834708</v>
      </c>
      <c r="J6" s="44" t="s">
        <v>249</v>
      </c>
      <c r="K6" s="41"/>
      <c r="L6" s="41" t="s">
        <v>252</v>
      </c>
      <c r="M6" s="4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41">
        <v>20220307</v>
      </c>
      <c r="C7" s="41" t="s">
        <v>250</v>
      </c>
      <c r="D7" s="41" t="s">
        <v>253</v>
      </c>
      <c r="E7" s="41" t="s">
        <v>18</v>
      </c>
      <c r="F7" s="41"/>
      <c r="G7" s="42">
        <v>10000</v>
      </c>
      <c r="H7" s="42"/>
      <c r="I7" s="43">
        <f t="shared" ref="I7:I224" si="0">I6+G7-H7</f>
        <v>3844708</v>
      </c>
      <c r="J7" s="41">
        <v>20220307</v>
      </c>
      <c r="K7" s="41"/>
      <c r="L7" s="41" t="s">
        <v>252</v>
      </c>
      <c r="M7" s="4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41">
        <v>20220307</v>
      </c>
      <c r="C8" s="41" t="s">
        <v>250</v>
      </c>
      <c r="D8" s="41" t="s">
        <v>253</v>
      </c>
      <c r="E8" s="41" t="s">
        <v>18</v>
      </c>
      <c r="F8" s="41"/>
      <c r="G8" s="42">
        <v>10000</v>
      </c>
      <c r="H8" s="42"/>
      <c r="I8" s="43">
        <f t="shared" si="0"/>
        <v>3854708</v>
      </c>
      <c r="J8" s="41">
        <v>20220307</v>
      </c>
      <c r="K8" s="41"/>
      <c r="L8" s="41" t="s">
        <v>252</v>
      </c>
      <c r="M8" s="4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41">
        <v>20220307</v>
      </c>
      <c r="C9" s="41" t="s">
        <v>250</v>
      </c>
      <c r="D9" s="41" t="s">
        <v>253</v>
      </c>
      <c r="E9" s="41" t="s">
        <v>18</v>
      </c>
      <c r="F9" s="41"/>
      <c r="G9" s="42">
        <v>10000</v>
      </c>
      <c r="H9" s="42"/>
      <c r="I9" s="43">
        <f t="shared" si="0"/>
        <v>3864708</v>
      </c>
      <c r="J9" s="41">
        <v>20220307</v>
      </c>
      <c r="K9" s="41"/>
      <c r="L9" s="41" t="s">
        <v>252</v>
      </c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41">
        <v>20220307</v>
      </c>
      <c r="C10" s="41" t="s">
        <v>250</v>
      </c>
      <c r="D10" s="41" t="s">
        <v>253</v>
      </c>
      <c r="E10" s="41" t="s">
        <v>18</v>
      </c>
      <c r="F10" s="41"/>
      <c r="G10" s="42">
        <v>10000</v>
      </c>
      <c r="H10" s="42"/>
      <c r="I10" s="43">
        <f t="shared" si="0"/>
        <v>3874708</v>
      </c>
      <c r="J10" s="41">
        <v>20220307</v>
      </c>
      <c r="K10" s="41"/>
      <c r="L10" s="41" t="s">
        <v>252</v>
      </c>
      <c r="M10" s="4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41">
        <v>20220307</v>
      </c>
      <c r="C11" s="41" t="s">
        <v>250</v>
      </c>
      <c r="D11" s="41" t="s">
        <v>253</v>
      </c>
      <c r="E11" s="41" t="s">
        <v>18</v>
      </c>
      <c r="F11" s="41"/>
      <c r="G11" s="42">
        <v>10000</v>
      </c>
      <c r="H11" s="42"/>
      <c r="I11" s="43">
        <f t="shared" si="0"/>
        <v>3884708</v>
      </c>
      <c r="J11" s="41">
        <v>20220307</v>
      </c>
      <c r="K11" s="41"/>
      <c r="L11" s="41" t="s">
        <v>252</v>
      </c>
      <c r="M11" s="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41">
        <v>20220307</v>
      </c>
      <c r="C12" s="41" t="s">
        <v>250</v>
      </c>
      <c r="D12" s="41" t="s">
        <v>253</v>
      </c>
      <c r="E12" s="41" t="s">
        <v>18</v>
      </c>
      <c r="F12" s="41"/>
      <c r="G12" s="42">
        <v>10000</v>
      </c>
      <c r="H12" s="42"/>
      <c r="I12" s="43">
        <f t="shared" si="0"/>
        <v>3894708</v>
      </c>
      <c r="J12" s="41">
        <v>20220307</v>
      </c>
      <c r="K12" s="41"/>
      <c r="L12" s="41" t="s">
        <v>252</v>
      </c>
      <c r="M12" s="4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41">
        <v>20220307</v>
      </c>
      <c r="C13" s="41" t="s">
        <v>250</v>
      </c>
      <c r="D13" s="41" t="s">
        <v>253</v>
      </c>
      <c r="E13" s="41" t="s">
        <v>18</v>
      </c>
      <c r="F13" s="41"/>
      <c r="G13" s="42">
        <v>10000</v>
      </c>
      <c r="H13" s="42"/>
      <c r="I13" s="43">
        <f t="shared" si="0"/>
        <v>3904708</v>
      </c>
      <c r="J13" s="41">
        <v>20220307</v>
      </c>
      <c r="K13" s="41"/>
      <c r="L13" s="41" t="s">
        <v>252</v>
      </c>
      <c r="M13" s="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41">
        <v>20220307</v>
      </c>
      <c r="C14" s="41" t="s">
        <v>250</v>
      </c>
      <c r="D14" s="41" t="s">
        <v>253</v>
      </c>
      <c r="E14" s="41" t="s">
        <v>18</v>
      </c>
      <c r="F14" s="41"/>
      <c r="G14" s="42">
        <v>10000</v>
      </c>
      <c r="H14" s="42"/>
      <c r="I14" s="43">
        <f t="shared" si="0"/>
        <v>3914708</v>
      </c>
      <c r="J14" s="41">
        <v>20220307</v>
      </c>
      <c r="K14" s="41"/>
      <c r="L14" s="41" t="s">
        <v>252</v>
      </c>
      <c r="M14" s="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41">
        <v>20220307</v>
      </c>
      <c r="C15" s="41" t="s">
        <v>250</v>
      </c>
      <c r="D15" s="41" t="s">
        <v>253</v>
      </c>
      <c r="E15" s="41" t="s">
        <v>18</v>
      </c>
      <c r="F15" s="41"/>
      <c r="G15" s="42">
        <v>10000</v>
      </c>
      <c r="H15" s="42"/>
      <c r="I15" s="43">
        <f t="shared" si="0"/>
        <v>3924708</v>
      </c>
      <c r="J15" s="41">
        <v>20220307</v>
      </c>
      <c r="K15" s="41"/>
      <c r="L15" s="41" t="s">
        <v>252</v>
      </c>
      <c r="M15" s="4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41">
        <v>20220307</v>
      </c>
      <c r="C16" s="41" t="s">
        <v>250</v>
      </c>
      <c r="D16" s="41" t="s">
        <v>253</v>
      </c>
      <c r="E16" s="41" t="s">
        <v>18</v>
      </c>
      <c r="F16" s="41"/>
      <c r="G16" s="42">
        <v>10000</v>
      </c>
      <c r="H16" s="42"/>
      <c r="I16" s="43">
        <f t="shared" si="0"/>
        <v>3934708</v>
      </c>
      <c r="J16" s="41">
        <v>20220307</v>
      </c>
      <c r="K16" s="41"/>
      <c r="L16" s="41" t="s">
        <v>252</v>
      </c>
      <c r="M16" s="4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41">
        <v>20220307</v>
      </c>
      <c r="C17" s="41" t="s">
        <v>250</v>
      </c>
      <c r="D17" s="41" t="s">
        <v>253</v>
      </c>
      <c r="E17" s="41" t="s">
        <v>18</v>
      </c>
      <c r="F17" s="41"/>
      <c r="G17" s="42">
        <v>10000</v>
      </c>
      <c r="H17" s="42"/>
      <c r="I17" s="43">
        <f t="shared" si="0"/>
        <v>3944708</v>
      </c>
      <c r="J17" s="41">
        <v>20220307</v>
      </c>
      <c r="K17" s="41"/>
      <c r="L17" s="41" t="s">
        <v>252</v>
      </c>
      <c r="M17" s="4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41">
        <v>20220307</v>
      </c>
      <c r="C18" s="41" t="s">
        <v>250</v>
      </c>
      <c r="D18" s="41" t="s">
        <v>253</v>
      </c>
      <c r="E18" s="41" t="s">
        <v>18</v>
      </c>
      <c r="F18" s="41"/>
      <c r="G18" s="42">
        <v>10000</v>
      </c>
      <c r="H18" s="42"/>
      <c r="I18" s="43">
        <f t="shared" si="0"/>
        <v>3954708</v>
      </c>
      <c r="J18" s="41">
        <v>20220307</v>
      </c>
      <c r="K18" s="41"/>
      <c r="L18" s="41" t="s">
        <v>252</v>
      </c>
      <c r="M18" s="4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41">
        <v>20220307</v>
      </c>
      <c r="C19" s="41" t="s">
        <v>250</v>
      </c>
      <c r="D19" s="41" t="s">
        <v>253</v>
      </c>
      <c r="E19" s="41" t="s">
        <v>18</v>
      </c>
      <c r="F19" s="41"/>
      <c r="G19" s="42">
        <v>10000</v>
      </c>
      <c r="H19" s="42"/>
      <c r="I19" s="43">
        <f t="shared" si="0"/>
        <v>3964708</v>
      </c>
      <c r="J19" s="41">
        <v>20220307</v>
      </c>
      <c r="K19" s="41"/>
      <c r="L19" s="41" t="s">
        <v>252</v>
      </c>
      <c r="M19" s="4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41">
        <v>20220307</v>
      </c>
      <c r="C20" s="41" t="s">
        <v>250</v>
      </c>
      <c r="D20" s="41" t="s">
        <v>253</v>
      </c>
      <c r="E20" s="41" t="s">
        <v>18</v>
      </c>
      <c r="F20" s="41"/>
      <c r="G20" s="42">
        <v>10000</v>
      </c>
      <c r="H20" s="42"/>
      <c r="I20" s="43">
        <f t="shared" si="0"/>
        <v>3974708</v>
      </c>
      <c r="J20" s="41">
        <v>20220307</v>
      </c>
      <c r="K20" s="41"/>
      <c r="L20" s="41" t="s">
        <v>252</v>
      </c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41">
        <v>20220307</v>
      </c>
      <c r="C21" s="41" t="s">
        <v>250</v>
      </c>
      <c r="D21" s="41" t="s">
        <v>253</v>
      </c>
      <c r="E21" s="41" t="s">
        <v>18</v>
      </c>
      <c r="F21" s="41"/>
      <c r="G21" s="42">
        <v>10000</v>
      </c>
      <c r="H21" s="42"/>
      <c r="I21" s="43">
        <f t="shared" si="0"/>
        <v>3984708</v>
      </c>
      <c r="J21" s="41">
        <v>20220307</v>
      </c>
      <c r="K21" s="41"/>
      <c r="L21" s="41" t="s">
        <v>252</v>
      </c>
      <c r="M21" s="4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41">
        <v>20220307</v>
      </c>
      <c r="C22" s="41" t="s">
        <v>250</v>
      </c>
      <c r="D22" s="41" t="s">
        <v>253</v>
      </c>
      <c r="E22" s="41" t="s">
        <v>18</v>
      </c>
      <c r="F22" s="41"/>
      <c r="G22" s="42">
        <v>10000</v>
      </c>
      <c r="H22" s="42"/>
      <c r="I22" s="43">
        <f t="shared" si="0"/>
        <v>3994708</v>
      </c>
      <c r="J22" s="41">
        <v>20220307</v>
      </c>
      <c r="K22" s="41"/>
      <c r="L22" s="41" t="s">
        <v>252</v>
      </c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41">
        <v>20220307</v>
      </c>
      <c r="C23" s="41" t="s">
        <v>250</v>
      </c>
      <c r="D23" s="41" t="s">
        <v>253</v>
      </c>
      <c r="E23" s="41" t="s">
        <v>18</v>
      </c>
      <c r="F23" s="41"/>
      <c r="G23" s="42">
        <v>10000</v>
      </c>
      <c r="H23" s="42"/>
      <c r="I23" s="43">
        <f t="shared" si="0"/>
        <v>4004708</v>
      </c>
      <c r="J23" s="41">
        <v>20220307</v>
      </c>
      <c r="K23" s="41"/>
      <c r="L23" s="41" t="s">
        <v>252</v>
      </c>
      <c r="M23" s="4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41">
        <v>20220307</v>
      </c>
      <c r="C24" s="41" t="s">
        <v>250</v>
      </c>
      <c r="D24" s="41" t="s">
        <v>253</v>
      </c>
      <c r="E24" s="41" t="s">
        <v>18</v>
      </c>
      <c r="F24" s="41"/>
      <c r="G24" s="42">
        <v>10000</v>
      </c>
      <c r="H24" s="42"/>
      <c r="I24" s="43">
        <f t="shared" si="0"/>
        <v>4014708</v>
      </c>
      <c r="J24" s="41">
        <v>20220307</v>
      </c>
      <c r="K24" s="41"/>
      <c r="L24" s="41" t="s">
        <v>252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41">
        <v>20220307</v>
      </c>
      <c r="C25" s="41" t="s">
        <v>250</v>
      </c>
      <c r="D25" s="41" t="s">
        <v>253</v>
      </c>
      <c r="E25" s="41" t="s">
        <v>18</v>
      </c>
      <c r="F25" s="41"/>
      <c r="G25" s="42">
        <v>10000</v>
      </c>
      <c r="H25" s="42"/>
      <c r="I25" s="43">
        <f t="shared" si="0"/>
        <v>4024708</v>
      </c>
      <c r="J25" s="41">
        <v>20220307</v>
      </c>
      <c r="K25" s="41"/>
      <c r="L25" s="41" t="s">
        <v>252</v>
      </c>
      <c r="M25" s="4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41">
        <v>20220307</v>
      </c>
      <c r="C26" s="41" t="s">
        <v>250</v>
      </c>
      <c r="D26" s="41" t="s">
        <v>253</v>
      </c>
      <c r="E26" s="41" t="s">
        <v>18</v>
      </c>
      <c r="F26" s="41"/>
      <c r="G26" s="42">
        <v>10000</v>
      </c>
      <c r="H26" s="42"/>
      <c r="I26" s="43">
        <f t="shared" si="0"/>
        <v>4034708</v>
      </c>
      <c r="J26" s="41">
        <v>20220307</v>
      </c>
      <c r="K26" s="41"/>
      <c r="L26" s="41" t="s">
        <v>252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41">
        <v>20220307</v>
      </c>
      <c r="C27" s="41" t="s">
        <v>250</v>
      </c>
      <c r="D27" s="41" t="s">
        <v>253</v>
      </c>
      <c r="E27" s="41" t="s">
        <v>18</v>
      </c>
      <c r="F27" s="41"/>
      <c r="G27" s="42">
        <v>10000</v>
      </c>
      <c r="H27" s="42"/>
      <c r="I27" s="43">
        <f t="shared" si="0"/>
        <v>4044708</v>
      </c>
      <c r="J27" s="41">
        <v>20220307</v>
      </c>
      <c r="K27" s="41"/>
      <c r="L27" s="41" t="s">
        <v>252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41">
        <v>20220307</v>
      </c>
      <c r="C28" s="41" t="s">
        <v>250</v>
      </c>
      <c r="D28" s="41" t="s">
        <v>253</v>
      </c>
      <c r="E28" s="41" t="s">
        <v>18</v>
      </c>
      <c r="F28" s="41"/>
      <c r="G28" s="42">
        <v>10000</v>
      </c>
      <c r="H28" s="42"/>
      <c r="I28" s="43">
        <f t="shared" si="0"/>
        <v>4054708</v>
      </c>
      <c r="J28" s="41">
        <v>20220307</v>
      </c>
      <c r="K28" s="41"/>
      <c r="L28" s="41" t="s">
        <v>252</v>
      </c>
      <c r="M28" s="4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41">
        <v>20220307</v>
      </c>
      <c r="C29" s="41" t="s">
        <v>250</v>
      </c>
      <c r="D29" s="41" t="s">
        <v>253</v>
      </c>
      <c r="E29" s="41" t="s">
        <v>18</v>
      </c>
      <c r="F29" s="41"/>
      <c r="G29" s="42">
        <v>10000</v>
      </c>
      <c r="H29" s="42"/>
      <c r="I29" s="43">
        <f t="shared" si="0"/>
        <v>4064708</v>
      </c>
      <c r="J29" s="41">
        <v>20220307</v>
      </c>
      <c r="K29" s="41"/>
      <c r="L29" s="41" t="s">
        <v>252</v>
      </c>
      <c r="M29" s="4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41">
        <v>20220307</v>
      </c>
      <c r="C30" s="41" t="s">
        <v>250</v>
      </c>
      <c r="D30" s="41" t="s">
        <v>253</v>
      </c>
      <c r="E30" s="41" t="s">
        <v>18</v>
      </c>
      <c r="F30" s="41"/>
      <c r="G30" s="42">
        <v>10000</v>
      </c>
      <c r="H30" s="42"/>
      <c r="I30" s="43">
        <f t="shared" si="0"/>
        <v>4074708</v>
      </c>
      <c r="J30" s="41">
        <v>20220307</v>
      </c>
      <c r="K30" s="41"/>
      <c r="L30" s="41" t="s">
        <v>252</v>
      </c>
      <c r="M30" s="4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41">
        <v>20220307</v>
      </c>
      <c r="C31" s="41" t="s">
        <v>250</v>
      </c>
      <c r="D31" s="41" t="s">
        <v>253</v>
      </c>
      <c r="E31" s="41" t="s">
        <v>18</v>
      </c>
      <c r="F31" s="41"/>
      <c r="G31" s="42">
        <v>10000</v>
      </c>
      <c r="H31" s="42"/>
      <c r="I31" s="43">
        <f t="shared" si="0"/>
        <v>4084708</v>
      </c>
      <c r="J31" s="41">
        <v>20220307</v>
      </c>
      <c r="K31" s="41"/>
      <c r="L31" s="41" t="s">
        <v>252</v>
      </c>
      <c r="M31" s="4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41">
        <v>20220307</v>
      </c>
      <c r="C32" s="41" t="s">
        <v>250</v>
      </c>
      <c r="D32" s="41" t="s">
        <v>253</v>
      </c>
      <c r="E32" s="41" t="s">
        <v>18</v>
      </c>
      <c r="F32" s="41"/>
      <c r="G32" s="42">
        <v>10000</v>
      </c>
      <c r="H32" s="42"/>
      <c r="I32" s="43">
        <f t="shared" si="0"/>
        <v>4094708</v>
      </c>
      <c r="J32" s="41">
        <v>20220307</v>
      </c>
      <c r="K32" s="41"/>
      <c r="L32" s="41" t="s">
        <v>252</v>
      </c>
      <c r="M32" s="4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41">
        <v>20220307</v>
      </c>
      <c r="C33" s="41" t="s">
        <v>250</v>
      </c>
      <c r="D33" s="41" t="s">
        <v>253</v>
      </c>
      <c r="E33" s="41" t="s">
        <v>18</v>
      </c>
      <c r="F33" s="41"/>
      <c r="G33" s="42">
        <v>10000</v>
      </c>
      <c r="H33" s="42"/>
      <c r="I33" s="43">
        <f t="shared" si="0"/>
        <v>4104708</v>
      </c>
      <c r="J33" s="41">
        <v>20220307</v>
      </c>
      <c r="K33" s="41"/>
      <c r="L33" s="41" t="s">
        <v>252</v>
      </c>
      <c r="M33" s="4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41">
        <v>20220307</v>
      </c>
      <c r="C34" s="41" t="s">
        <v>250</v>
      </c>
      <c r="D34" s="41" t="s">
        <v>253</v>
      </c>
      <c r="E34" s="41" t="s">
        <v>18</v>
      </c>
      <c r="F34" s="41"/>
      <c r="G34" s="42">
        <v>10000</v>
      </c>
      <c r="H34" s="42"/>
      <c r="I34" s="43">
        <f t="shared" si="0"/>
        <v>4114708</v>
      </c>
      <c r="J34" s="41">
        <v>20220307</v>
      </c>
      <c r="K34" s="41"/>
      <c r="L34" s="41" t="s">
        <v>252</v>
      </c>
      <c r="M34" s="4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41">
        <v>20220307</v>
      </c>
      <c r="C35" s="41" t="s">
        <v>250</v>
      </c>
      <c r="D35" s="41" t="s">
        <v>253</v>
      </c>
      <c r="E35" s="41" t="s">
        <v>18</v>
      </c>
      <c r="F35" s="41"/>
      <c r="G35" s="42">
        <v>10000</v>
      </c>
      <c r="H35" s="42"/>
      <c r="I35" s="43">
        <f t="shared" si="0"/>
        <v>4124708</v>
      </c>
      <c r="J35" s="41">
        <v>20220307</v>
      </c>
      <c r="K35" s="41"/>
      <c r="L35" s="41" t="s">
        <v>252</v>
      </c>
      <c r="M35" s="4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41">
        <v>20220307</v>
      </c>
      <c r="C36" s="41" t="s">
        <v>250</v>
      </c>
      <c r="D36" s="41" t="s">
        <v>253</v>
      </c>
      <c r="E36" s="41" t="s">
        <v>18</v>
      </c>
      <c r="F36" s="41"/>
      <c r="G36" s="42">
        <v>10000</v>
      </c>
      <c r="H36" s="42"/>
      <c r="I36" s="43">
        <f t="shared" si="0"/>
        <v>4134708</v>
      </c>
      <c r="J36" s="41">
        <v>20220307</v>
      </c>
      <c r="K36" s="41"/>
      <c r="L36" s="41" t="s">
        <v>252</v>
      </c>
      <c r="M36" s="4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41">
        <v>20220307</v>
      </c>
      <c r="C37" s="41" t="s">
        <v>250</v>
      </c>
      <c r="D37" s="41" t="s">
        <v>253</v>
      </c>
      <c r="E37" s="41" t="s">
        <v>18</v>
      </c>
      <c r="F37" s="41"/>
      <c r="G37" s="42">
        <v>10000</v>
      </c>
      <c r="H37" s="42"/>
      <c r="I37" s="43">
        <f t="shared" si="0"/>
        <v>4144708</v>
      </c>
      <c r="J37" s="41">
        <v>20220307</v>
      </c>
      <c r="K37" s="41"/>
      <c r="L37" s="41" t="s">
        <v>252</v>
      </c>
      <c r="M37" s="4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41">
        <v>20220307</v>
      </c>
      <c r="C38" s="41" t="s">
        <v>250</v>
      </c>
      <c r="D38" s="41" t="s">
        <v>253</v>
      </c>
      <c r="E38" s="41" t="s">
        <v>18</v>
      </c>
      <c r="F38" s="41"/>
      <c r="G38" s="42">
        <v>10000</v>
      </c>
      <c r="H38" s="42"/>
      <c r="I38" s="43">
        <f t="shared" si="0"/>
        <v>4154708</v>
      </c>
      <c r="J38" s="41">
        <v>20220307</v>
      </c>
      <c r="K38" s="41"/>
      <c r="L38" s="41" t="s">
        <v>252</v>
      </c>
      <c r="M38" s="4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41">
        <v>20220307</v>
      </c>
      <c r="C39" s="41" t="s">
        <v>250</v>
      </c>
      <c r="D39" s="41" t="s">
        <v>253</v>
      </c>
      <c r="E39" s="41" t="s">
        <v>18</v>
      </c>
      <c r="F39" s="41"/>
      <c r="G39" s="42">
        <v>10000</v>
      </c>
      <c r="H39" s="42"/>
      <c r="I39" s="43">
        <f t="shared" si="0"/>
        <v>4164708</v>
      </c>
      <c r="J39" s="41">
        <v>20220307</v>
      </c>
      <c r="K39" s="41"/>
      <c r="L39" s="41" t="s">
        <v>252</v>
      </c>
      <c r="M39" s="4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41">
        <v>20220307</v>
      </c>
      <c r="C40" s="41" t="s">
        <v>250</v>
      </c>
      <c r="D40" s="41" t="s">
        <v>253</v>
      </c>
      <c r="E40" s="41" t="s">
        <v>18</v>
      </c>
      <c r="F40" s="41"/>
      <c r="G40" s="42">
        <v>10000</v>
      </c>
      <c r="H40" s="42"/>
      <c r="I40" s="43">
        <f t="shared" si="0"/>
        <v>4174708</v>
      </c>
      <c r="J40" s="41">
        <v>20220307</v>
      </c>
      <c r="K40" s="41"/>
      <c r="L40" s="41" t="s">
        <v>252</v>
      </c>
      <c r="M40" s="4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41">
        <v>20220307</v>
      </c>
      <c r="C41" s="41" t="s">
        <v>250</v>
      </c>
      <c r="D41" s="41" t="s">
        <v>253</v>
      </c>
      <c r="E41" s="41" t="s">
        <v>18</v>
      </c>
      <c r="F41" s="41"/>
      <c r="G41" s="42">
        <v>10000</v>
      </c>
      <c r="H41" s="42"/>
      <c r="I41" s="43">
        <f t="shared" si="0"/>
        <v>4184708</v>
      </c>
      <c r="J41" s="41">
        <v>20220307</v>
      </c>
      <c r="K41" s="41"/>
      <c r="L41" s="41" t="s">
        <v>252</v>
      </c>
      <c r="M41" s="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41">
        <v>20220307</v>
      </c>
      <c r="C42" s="41" t="s">
        <v>250</v>
      </c>
      <c r="D42" s="41" t="s">
        <v>253</v>
      </c>
      <c r="E42" s="41" t="s">
        <v>18</v>
      </c>
      <c r="F42" s="41"/>
      <c r="G42" s="42">
        <v>10000</v>
      </c>
      <c r="H42" s="42"/>
      <c r="I42" s="43">
        <f t="shared" si="0"/>
        <v>4194708</v>
      </c>
      <c r="J42" s="41">
        <v>20220307</v>
      </c>
      <c r="K42" s="41"/>
      <c r="L42" s="41" t="s">
        <v>252</v>
      </c>
      <c r="M42" s="4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41">
        <v>20220308</v>
      </c>
      <c r="C43" s="41" t="s">
        <v>250</v>
      </c>
      <c r="D43" s="41" t="s">
        <v>253</v>
      </c>
      <c r="E43" s="41" t="s">
        <v>18</v>
      </c>
      <c r="F43" s="41"/>
      <c r="G43" s="42">
        <v>10000</v>
      </c>
      <c r="H43" s="42"/>
      <c r="I43" s="43">
        <f t="shared" si="0"/>
        <v>4204708</v>
      </c>
      <c r="J43" s="41">
        <v>20220308</v>
      </c>
      <c r="K43" s="41"/>
      <c r="L43" s="41" t="s">
        <v>252</v>
      </c>
      <c r="M43" s="4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41">
        <v>20220308</v>
      </c>
      <c r="C44" s="41" t="s">
        <v>250</v>
      </c>
      <c r="D44" s="41" t="s">
        <v>253</v>
      </c>
      <c r="E44" s="41" t="s">
        <v>18</v>
      </c>
      <c r="F44" s="41"/>
      <c r="G44" s="42">
        <v>10000</v>
      </c>
      <c r="H44" s="42"/>
      <c r="I44" s="43">
        <f t="shared" si="0"/>
        <v>4214708</v>
      </c>
      <c r="J44" s="41">
        <v>20220308</v>
      </c>
      <c r="K44" s="41"/>
      <c r="L44" s="41" t="s">
        <v>252</v>
      </c>
      <c r="M44" s="4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41">
        <v>20220308</v>
      </c>
      <c r="C45" s="41" t="s">
        <v>250</v>
      </c>
      <c r="D45" s="41" t="s">
        <v>253</v>
      </c>
      <c r="E45" s="41" t="s">
        <v>18</v>
      </c>
      <c r="F45" s="41"/>
      <c r="G45" s="42">
        <v>10000</v>
      </c>
      <c r="H45" s="42"/>
      <c r="I45" s="43">
        <f t="shared" si="0"/>
        <v>4224708</v>
      </c>
      <c r="J45" s="41">
        <v>20220308</v>
      </c>
      <c r="K45" s="41"/>
      <c r="L45" s="41" t="s">
        <v>252</v>
      </c>
      <c r="M45" s="4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41">
        <v>20220308</v>
      </c>
      <c r="C46" s="41" t="s">
        <v>250</v>
      </c>
      <c r="D46" s="41" t="s">
        <v>253</v>
      </c>
      <c r="E46" s="41" t="s">
        <v>18</v>
      </c>
      <c r="F46" s="41"/>
      <c r="G46" s="42">
        <v>10000</v>
      </c>
      <c r="H46" s="42"/>
      <c r="I46" s="43">
        <f t="shared" si="0"/>
        <v>4234708</v>
      </c>
      <c r="J46" s="41">
        <v>20220308</v>
      </c>
      <c r="K46" s="41"/>
      <c r="L46" s="41" t="s">
        <v>252</v>
      </c>
      <c r="M46" s="4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41">
        <v>20220308</v>
      </c>
      <c r="C47" s="41" t="s">
        <v>250</v>
      </c>
      <c r="D47" s="41" t="s">
        <v>253</v>
      </c>
      <c r="E47" s="41" t="s">
        <v>18</v>
      </c>
      <c r="F47" s="41"/>
      <c r="G47" s="42">
        <v>10000</v>
      </c>
      <c r="H47" s="42"/>
      <c r="I47" s="43">
        <f t="shared" si="0"/>
        <v>4244708</v>
      </c>
      <c r="J47" s="41">
        <v>20220308</v>
      </c>
      <c r="K47" s="41"/>
      <c r="L47" s="41" t="s">
        <v>252</v>
      </c>
      <c r="M47" s="4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41">
        <v>20220308</v>
      </c>
      <c r="C48" s="41" t="s">
        <v>250</v>
      </c>
      <c r="D48" s="41" t="s">
        <v>253</v>
      </c>
      <c r="E48" s="41" t="s">
        <v>18</v>
      </c>
      <c r="F48" s="41"/>
      <c r="G48" s="42">
        <v>10000</v>
      </c>
      <c r="H48" s="42"/>
      <c r="I48" s="43">
        <f t="shared" si="0"/>
        <v>4254708</v>
      </c>
      <c r="J48" s="41">
        <v>20220308</v>
      </c>
      <c r="K48" s="41"/>
      <c r="L48" s="41" t="s">
        <v>252</v>
      </c>
      <c r="M48" s="4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41">
        <v>20220308</v>
      </c>
      <c r="C49" s="41" t="s">
        <v>250</v>
      </c>
      <c r="D49" s="41" t="s">
        <v>253</v>
      </c>
      <c r="E49" s="41" t="s">
        <v>18</v>
      </c>
      <c r="F49" s="41"/>
      <c r="G49" s="42">
        <v>10000</v>
      </c>
      <c r="H49" s="42"/>
      <c r="I49" s="43">
        <f t="shared" si="0"/>
        <v>4264708</v>
      </c>
      <c r="J49" s="41">
        <v>20220308</v>
      </c>
      <c r="K49" s="41"/>
      <c r="L49" s="41" t="s">
        <v>252</v>
      </c>
      <c r="M49" s="4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41">
        <v>20220308</v>
      </c>
      <c r="C50" s="41" t="s">
        <v>250</v>
      </c>
      <c r="D50" s="41" t="s">
        <v>253</v>
      </c>
      <c r="E50" s="41" t="s">
        <v>18</v>
      </c>
      <c r="F50" s="41"/>
      <c r="G50" s="42">
        <v>10000</v>
      </c>
      <c r="H50" s="42"/>
      <c r="I50" s="43">
        <f t="shared" si="0"/>
        <v>4274708</v>
      </c>
      <c r="J50" s="41">
        <v>20220308</v>
      </c>
      <c r="K50" s="41"/>
      <c r="L50" s="41" t="s">
        <v>252</v>
      </c>
      <c r="M50" s="4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41">
        <v>20220308</v>
      </c>
      <c r="C51" s="41" t="s">
        <v>250</v>
      </c>
      <c r="D51" s="41" t="s">
        <v>253</v>
      </c>
      <c r="E51" s="41" t="s">
        <v>18</v>
      </c>
      <c r="F51" s="41"/>
      <c r="G51" s="42">
        <v>10000</v>
      </c>
      <c r="H51" s="42"/>
      <c r="I51" s="43">
        <f t="shared" si="0"/>
        <v>4284708</v>
      </c>
      <c r="J51" s="41">
        <v>20220308</v>
      </c>
      <c r="K51" s="41"/>
      <c r="L51" s="41" t="s">
        <v>252</v>
      </c>
      <c r="M51" s="4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41">
        <v>20220308</v>
      </c>
      <c r="C52" s="41" t="s">
        <v>250</v>
      </c>
      <c r="D52" s="41" t="s">
        <v>253</v>
      </c>
      <c r="E52" s="41" t="s">
        <v>18</v>
      </c>
      <c r="F52" s="41"/>
      <c r="G52" s="42">
        <v>10000</v>
      </c>
      <c r="H52" s="42"/>
      <c r="I52" s="43">
        <f t="shared" si="0"/>
        <v>4294708</v>
      </c>
      <c r="J52" s="41">
        <v>20220308</v>
      </c>
      <c r="K52" s="41"/>
      <c r="L52" s="41" t="s">
        <v>252</v>
      </c>
      <c r="M52" s="4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41">
        <v>20220308</v>
      </c>
      <c r="C53" s="41" t="s">
        <v>250</v>
      </c>
      <c r="D53" s="41" t="s">
        <v>253</v>
      </c>
      <c r="E53" s="41" t="s">
        <v>18</v>
      </c>
      <c r="F53" s="41"/>
      <c r="G53" s="42">
        <v>10000</v>
      </c>
      <c r="H53" s="42"/>
      <c r="I53" s="43">
        <f t="shared" si="0"/>
        <v>4304708</v>
      </c>
      <c r="J53" s="41">
        <v>20220308</v>
      </c>
      <c r="K53" s="41"/>
      <c r="L53" s="41" t="s">
        <v>252</v>
      </c>
      <c r="M53" s="4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41">
        <v>20220309</v>
      </c>
      <c r="C54" s="41" t="s">
        <v>250</v>
      </c>
      <c r="D54" s="41" t="s">
        <v>253</v>
      </c>
      <c r="E54" s="41" t="s">
        <v>18</v>
      </c>
      <c r="F54" s="41"/>
      <c r="G54" s="42">
        <v>10000</v>
      </c>
      <c r="H54" s="42"/>
      <c r="I54" s="43">
        <f t="shared" si="0"/>
        <v>4314708</v>
      </c>
      <c r="J54" s="41">
        <v>20220309</v>
      </c>
      <c r="K54" s="41"/>
      <c r="L54" s="41" t="s">
        <v>252</v>
      </c>
      <c r="M54" s="4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41">
        <v>20220309</v>
      </c>
      <c r="C55" s="41" t="s">
        <v>250</v>
      </c>
      <c r="D55" s="41" t="s">
        <v>253</v>
      </c>
      <c r="E55" s="41" t="s">
        <v>18</v>
      </c>
      <c r="F55" s="41"/>
      <c r="G55" s="42">
        <v>10000</v>
      </c>
      <c r="H55" s="42"/>
      <c r="I55" s="43">
        <f t="shared" si="0"/>
        <v>4324708</v>
      </c>
      <c r="J55" s="41">
        <v>20220309</v>
      </c>
      <c r="K55" s="41"/>
      <c r="L55" s="41" t="s">
        <v>252</v>
      </c>
      <c r="M55" s="4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41">
        <v>20220309</v>
      </c>
      <c r="C56" s="41" t="s">
        <v>250</v>
      </c>
      <c r="D56" s="41" t="s">
        <v>253</v>
      </c>
      <c r="E56" s="41" t="s">
        <v>18</v>
      </c>
      <c r="F56" s="41"/>
      <c r="G56" s="42">
        <v>10000</v>
      </c>
      <c r="H56" s="42"/>
      <c r="I56" s="43">
        <f t="shared" si="0"/>
        <v>4334708</v>
      </c>
      <c r="J56" s="41">
        <v>20220309</v>
      </c>
      <c r="K56" s="41"/>
      <c r="L56" s="41" t="s">
        <v>252</v>
      </c>
      <c r="M56" s="4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41">
        <v>20220309</v>
      </c>
      <c r="C57" s="41" t="s">
        <v>250</v>
      </c>
      <c r="D57" s="41" t="s">
        <v>253</v>
      </c>
      <c r="E57" s="41" t="s">
        <v>18</v>
      </c>
      <c r="F57" s="41"/>
      <c r="G57" s="42">
        <v>10000</v>
      </c>
      <c r="H57" s="42"/>
      <c r="I57" s="43">
        <f t="shared" si="0"/>
        <v>4344708</v>
      </c>
      <c r="J57" s="41">
        <v>20220309</v>
      </c>
      <c r="K57" s="41"/>
      <c r="L57" s="41" t="s">
        <v>252</v>
      </c>
      <c r="M57" s="4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41">
        <v>20220309</v>
      </c>
      <c r="C58" s="41" t="s">
        <v>250</v>
      </c>
      <c r="D58" s="41" t="s">
        <v>253</v>
      </c>
      <c r="E58" s="41" t="s">
        <v>18</v>
      </c>
      <c r="F58" s="41"/>
      <c r="G58" s="42">
        <v>10000</v>
      </c>
      <c r="H58" s="42"/>
      <c r="I58" s="43">
        <f t="shared" si="0"/>
        <v>4354708</v>
      </c>
      <c r="J58" s="41">
        <v>20220309</v>
      </c>
      <c r="K58" s="41"/>
      <c r="L58" s="41" t="s">
        <v>252</v>
      </c>
      <c r="M58" s="4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41">
        <v>20220309</v>
      </c>
      <c r="C59" s="41" t="s">
        <v>250</v>
      </c>
      <c r="D59" s="41" t="s">
        <v>253</v>
      </c>
      <c r="E59" s="41" t="s">
        <v>18</v>
      </c>
      <c r="F59" s="41"/>
      <c r="G59" s="42">
        <v>10000</v>
      </c>
      <c r="H59" s="42"/>
      <c r="I59" s="43">
        <f t="shared" si="0"/>
        <v>4364708</v>
      </c>
      <c r="J59" s="41">
        <v>20220309</v>
      </c>
      <c r="K59" s="41"/>
      <c r="L59" s="41" t="s">
        <v>252</v>
      </c>
      <c r="M59" s="4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41">
        <v>20220309</v>
      </c>
      <c r="C60" s="41" t="s">
        <v>250</v>
      </c>
      <c r="D60" s="41" t="s">
        <v>253</v>
      </c>
      <c r="E60" s="41" t="s">
        <v>18</v>
      </c>
      <c r="F60" s="41"/>
      <c r="G60" s="42">
        <v>10000</v>
      </c>
      <c r="H60" s="42"/>
      <c r="I60" s="43">
        <f t="shared" si="0"/>
        <v>4374708</v>
      </c>
      <c r="J60" s="41">
        <v>20220309</v>
      </c>
      <c r="K60" s="41"/>
      <c r="L60" s="41" t="s">
        <v>252</v>
      </c>
      <c r="M60" s="4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41">
        <v>20220309</v>
      </c>
      <c r="C61" s="41" t="s">
        <v>250</v>
      </c>
      <c r="D61" s="41" t="s">
        <v>253</v>
      </c>
      <c r="E61" s="41" t="s">
        <v>18</v>
      </c>
      <c r="F61" s="41"/>
      <c r="G61" s="42">
        <v>10000</v>
      </c>
      <c r="H61" s="42"/>
      <c r="I61" s="43">
        <f t="shared" si="0"/>
        <v>4384708</v>
      </c>
      <c r="J61" s="41">
        <v>20220309</v>
      </c>
      <c r="K61" s="41"/>
      <c r="L61" s="41" t="s">
        <v>252</v>
      </c>
      <c r="M61" s="4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41">
        <v>20220309</v>
      </c>
      <c r="C62" s="41" t="s">
        <v>250</v>
      </c>
      <c r="D62" s="41" t="s">
        <v>253</v>
      </c>
      <c r="E62" s="41" t="s">
        <v>18</v>
      </c>
      <c r="F62" s="41"/>
      <c r="G62" s="42">
        <v>10000</v>
      </c>
      <c r="H62" s="42"/>
      <c r="I62" s="43">
        <f t="shared" si="0"/>
        <v>4394708</v>
      </c>
      <c r="J62" s="41">
        <v>20220309</v>
      </c>
      <c r="K62" s="41"/>
      <c r="L62" s="41" t="s">
        <v>252</v>
      </c>
      <c r="M62" s="4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41">
        <v>20220309</v>
      </c>
      <c r="C63" s="41" t="s">
        <v>250</v>
      </c>
      <c r="D63" s="41" t="s">
        <v>253</v>
      </c>
      <c r="E63" s="41" t="s">
        <v>18</v>
      </c>
      <c r="F63" s="41"/>
      <c r="G63" s="42">
        <v>10000</v>
      </c>
      <c r="H63" s="42"/>
      <c r="I63" s="43">
        <f t="shared" si="0"/>
        <v>4404708</v>
      </c>
      <c r="J63" s="41">
        <v>20220309</v>
      </c>
      <c r="K63" s="41"/>
      <c r="L63" s="41" t="s">
        <v>252</v>
      </c>
      <c r="M63" s="4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41">
        <v>20220309</v>
      </c>
      <c r="C64" s="41" t="s">
        <v>250</v>
      </c>
      <c r="D64" s="41" t="s">
        <v>253</v>
      </c>
      <c r="E64" s="41" t="s">
        <v>18</v>
      </c>
      <c r="F64" s="41"/>
      <c r="G64" s="42">
        <v>10000</v>
      </c>
      <c r="H64" s="42"/>
      <c r="I64" s="43">
        <f t="shared" si="0"/>
        <v>4414708</v>
      </c>
      <c r="J64" s="41">
        <v>20220309</v>
      </c>
      <c r="K64" s="41"/>
      <c r="L64" s="41" t="s">
        <v>252</v>
      </c>
      <c r="M64" s="4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41">
        <v>20220309</v>
      </c>
      <c r="C65" s="41" t="s">
        <v>250</v>
      </c>
      <c r="D65" s="41" t="s">
        <v>253</v>
      </c>
      <c r="E65" s="41" t="s">
        <v>18</v>
      </c>
      <c r="F65" s="41"/>
      <c r="G65" s="42">
        <v>10000</v>
      </c>
      <c r="H65" s="42"/>
      <c r="I65" s="43">
        <f t="shared" si="0"/>
        <v>4424708</v>
      </c>
      <c r="J65" s="41">
        <v>20220309</v>
      </c>
      <c r="K65" s="41"/>
      <c r="L65" s="41" t="s">
        <v>252</v>
      </c>
      <c r="M65" s="4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41">
        <v>20220309</v>
      </c>
      <c r="C66" s="41" t="s">
        <v>250</v>
      </c>
      <c r="D66" s="41" t="s">
        <v>253</v>
      </c>
      <c r="E66" s="41" t="s">
        <v>18</v>
      </c>
      <c r="F66" s="41"/>
      <c r="G66" s="42">
        <v>10000</v>
      </c>
      <c r="H66" s="42"/>
      <c r="I66" s="43">
        <f t="shared" si="0"/>
        <v>4434708</v>
      </c>
      <c r="J66" s="41">
        <v>20220309</v>
      </c>
      <c r="K66" s="41"/>
      <c r="L66" s="41" t="s">
        <v>252</v>
      </c>
      <c r="M66" s="4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41">
        <v>20220309</v>
      </c>
      <c r="C67" s="41" t="s">
        <v>250</v>
      </c>
      <c r="D67" s="41" t="s">
        <v>253</v>
      </c>
      <c r="E67" s="41" t="s">
        <v>18</v>
      </c>
      <c r="F67" s="41"/>
      <c r="G67" s="42">
        <v>5000</v>
      </c>
      <c r="H67" s="42"/>
      <c r="I67" s="43">
        <f t="shared" si="0"/>
        <v>4439708</v>
      </c>
      <c r="J67" s="41">
        <v>20220309</v>
      </c>
      <c r="K67" s="41"/>
      <c r="L67" s="41" t="s">
        <v>252</v>
      </c>
      <c r="M67" s="4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41">
        <v>20220309</v>
      </c>
      <c r="C68" s="41" t="s">
        <v>250</v>
      </c>
      <c r="D68" s="41" t="s">
        <v>253</v>
      </c>
      <c r="E68" s="41" t="s">
        <v>18</v>
      </c>
      <c r="F68" s="41"/>
      <c r="G68" s="42">
        <v>10000</v>
      </c>
      <c r="H68" s="42"/>
      <c r="I68" s="43">
        <f t="shared" si="0"/>
        <v>4449708</v>
      </c>
      <c r="J68" s="41">
        <v>20220309</v>
      </c>
      <c r="K68" s="41"/>
      <c r="L68" s="41" t="s">
        <v>252</v>
      </c>
      <c r="M68" s="4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41">
        <v>20220309</v>
      </c>
      <c r="C69" s="41" t="s">
        <v>250</v>
      </c>
      <c r="D69" s="41" t="s">
        <v>253</v>
      </c>
      <c r="E69" s="41" t="s">
        <v>18</v>
      </c>
      <c r="F69" s="41"/>
      <c r="G69" s="42">
        <v>10000</v>
      </c>
      <c r="H69" s="42"/>
      <c r="I69" s="43">
        <f t="shared" si="0"/>
        <v>4459708</v>
      </c>
      <c r="J69" s="41">
        <v>20220309</v>
      </c>
      <c r="K69" s="41"/>
      <c r="L69" s="41" t="s">
        <v>252</v>
      </c>
      <c r="M69" s="4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41">
        <v>20220309</v>
      </c>
      <c r="C70" s="41" t="s">
        <v>250</v>
      </c>
      <c r="D70" s="41" t="s">
        <v>253</v>
      </c>
      <c r="E70" s="41" t="s">
        <v>18</v>
      </c>
      <c r="F70" s="41"/>
      <c r="G70" s="42">
        <v>10000</v>
      </c>
      <c r="H70" s="42"/>
      <c r="I70" s="43">
        <f t="shared" si="0"/>
        <v>4469708</v>
      </c>
      <c r="J70" s="41">
        <v>20220309</v>
      </c>
      <c r="K70" s="41"/>
      <c r="L70" s="41" t="s">
        <v>252</v>
      </c>
      <c r="M70" s="4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41">
        <v>20220309</v>
      </c>
      <c r="C71" s="41" t="s">
        <v>250</v>
      </c>
      <c r="D71" s="41" t="s">
        <v>253</v>
      </c>
      <c r="E71" s="41" t="s">
        <v>18</v>
      </c>
      <c r="F71" s="41"/>
      <c r="G71" s="42">
        <v>10000</v>
      </c>
      <c r="H71" s="42"/>
      <c r="I71" s="43">
        <f t="shared" si="0"/>
        <v>4479708</v>
      </c>
      <c r="J71" s="41">
        <v>20220309</v>
      </c>
      <c r="K71" s="41"/>
      <c r="L71" s="41" t="s">
        <v>252</v>
      </c>
      <c r="M71" s="4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41">
        <v>20220309</v>
      </c>
      <c r="C72" s="41" t="s">
        <v>250</v>
      </c>
      <c r="D72" s="41" t="s">
        <v>253</v>
      </c>
      <c r="E72" s="41" t="s">
        <v>18</v>
      </c>
      <c r="F72" s="41"/>
      <c r="G72" s="42">
        <v>10000</v>
      </c>
      <c r="H72" s="42"/>
      <c r="I72" s="43">
        <f t="shared" si="0"/>
        <v>4489708</v>
      </c>
      <c r="J72" s="41">
        <v>20220309</v>
      </c>
      <c r="K72" s="41"/>
      <c r="L72" s="41" t="s">
        <v>252</v>
      </c>
      <c r="M72" s="4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41">
        <v>20220309</v>
      </c>
      <c r="C73" s="41" t="s">
        <v>250</v>
      </c>
      <c r="D73" s="41" t="s">
        <v>253</v>
      </c>
      <c r="E73" s="41" t="s">
        <v>18</v>
      </c>
      <c r="F73" s="41"/>
      <c r="G73" s="42">
        <v>10000</v>
      </c>
      <c r="H73" s="42"/>
      <c r="I73" s="43">
        <f t="shared" si="0"/>
        <v>4499708</v>
      </c>
      <c r="J73" s="41">
        <v>20220309</v>
      </c>
      <c r="K73" s="41"/>
      <c r="L73" s="41" t="s">
        <v>252</v>
      </c>
      <c r="M73" s="4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41">
        <v>20220309</v>
      </c>
      <c r="C74" s="41" t="s">
        <v>250</v>
      </c>
      <c r="D74" s="41" t="s">
        <v>253</v>
      </c>
      <c r="E74" s="41" t="s">
        <v>18</v>
      </c>
      <c r="F74" s="41"/>
      <c r="G74" s="42">
        <v>10000</v>
      </c>
      <c r="H74" s="42"/>
      <c r="I74" s="43">
        <f t="shared" si="0"/>
        <v>4509708</v>
      </c>
      <c r="J74" s="41">
        <v>20220309</v>
      </c>
      <c r="K74" s="41"/>
      <c r="L74" s="41" t="s">
        <v>252</v>
      </c>
      <c r="M74" s="4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41">
        <v>20220309</v>
      </c>
      <c r="C75" s="41" t="s">
        <v>250</v>
      </c>
      <c r="D75" s="41" t="s">
        <v>253</v>
      </c>
      <c r="E75" s="41" t="s">
        <v>18</v>
      </c>
      <c r="F75" s="41"/>
      <c r="G75" s="42">
        <v>10000</v>
      </c>
      <c r="H75" s="42"/>
      <c r="I75" s="43">
        <f t="shared" si="0"/>
        <v>4519708</v>
      </c>
      <c r="J75" s="41">
        <v>20220309</v>
      </c>
      <c r="K75" s="41"/>
      <c r="L75" s="41" t="s">
        <v>252</v>
      </c>
      <c r="M75" s="4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41">
        <v>20220309</v>
      </c>
      <c r="C76" s="41" t="s">
        <v>250</v>
      </c>
      <c r="D76" s="41" t="s">
        <v>253</v>
      </c>
      <c r="E76" s="41" t="s">
        <v>18</v>
      </c>
      <c r="F76" s="41"/>
      <c r="G76" s="42">
        <v>10000</v>
      </c>
      <c r="H76" s="42"/>
      <c r="I76" s="43">
        <f t="shared" si="0"/>
        <v>4529708</v>
      </c>
      <c r="J76" s="41">
        <v>20220309</v>
      </c>
      <c r="K76" s="41"/>
      <c r="L76" s="41" t="s">
        <v>252</v>
      </c>
      <c r="M76" s="4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41">
        <v>20220309</v>
      </c>
      <c r="C77" s="41" t="s">
        <v>250</v>
      </c>
      <c r="D77" s="41" t="s">
        <v>253</v>
      </c>
      <c r="E77" s="41" t="s">
        <v>18</v>
      </c>
      <c r="F77" s="41"/>
      <c r="G77" s="42">
        <v>10000</v>
      </c>
      <c r="H77" s="42"/>
      <c r="I77" s="43">
        <f t="shared" si="0"/>
        <v>4539708</v>
      </c>
      <c r="J77" s="41">
        <v>20220309</v>
      </c>
      <c r="K77" s="41"/>
      <c r="L77" s="41" t="s">
        <v>252</v>
      </c>
      <c r="M77" s="4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41">
        <v>20220309</v>
      </c>
      <c r="C78" s="41" t="s">
        <v>250</v>
      </c>
      <c r="D78" s="41" t="s">
        <v>253</v>
      </c>
      <c r="E78" s="41" t="s">
        <v>18</v>
      </c>
      <c r="F78" s="41"/>
      <c r="G78" s="42">
        <v>10000</v>
      </c>
      <c r="H78" s="42"/>
      <c r="I78" s="43">
        <f t="shared" si="0"/>
        <v>4549708</v>
      </c>
      <c r="J78" s="41">
        <v>20220309</v>
      </c>
      <c r="K78" s="41"/>
      <c r="L78" s="41" t="s">
        <v>252</v>
      </c>
      <c r="M78" s="4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41">
        <v>20220309</v>
      </c>
      <c r="C79" s="41" t="s">
        <v>250</v>
      </c>
      <c r="D79" s="41" t="s">
        <v>253</v>
      </c>
      <c r="E79" s="41" t="s">
        <v>18</v>
      </c>
      <c r="F79" s="41"/>
      <c r="G79" s="42">
        <v>10000</v>
      </c>
      <c r="H79" s="42"/>
      <c r="I79" s="43">
        <f t="shared" si="0"/>
        <v>4559708</v>
      </c>
      <c r="J79" s="41">
        <v>20220309</v>
      </c>
      <c r="K79" s="41"/>
      <c r="L79" s="41" t="s">
        <v>252</v>
      </c>
      <c r="M79" s="4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41">
        <v>20220309</v>
      </c>
      <c r="C80" s="41" t="s">
        <v>250</v>
      </c>
      <c r="D80" s="41" t="s">
        <v>253</v>
      </c>
      <c r="E80" s="41" t="s">
        <v>18</v>
      </c>
      <c r="F80" s="41"/>
      <c r="G80" s="42">
        <v>10000</v>
      </c>
      <c r="H80" s="42"/>
      <c r="I80" s="43">
        <f t="shared" si="0"/>
        <v>4569708</v>
      </c>
      <c r="J80" s="41">
        <v>20220309</v>
      </c>
      <c r="K80" s="41"/>
      <c r="L80" s="41" t="s">
        <v>252</v>
      </c>
      <c r="M80" s="4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41">
        <v>20220309</v>
      </c>
      <c r="C81" s="41" t="s">
        <v>250</v>
      </c>
      <c r="D81" s="41" t="s">
        <v>253</v>
      </c>
      <c r="E81" s="41" t="s">
        <v>18</v>
      </c>
      <c r="F81" s="41"/>
      <c r="G81" s="42">
        <v>10000</v>
      </c>
      <c r="H81" s="42"/>
      <c r="I81" s="43">
        <f t="shared" si="0"/>
        <v>4579708</v>
      </c>
      <c r="J81" s="41">
        <v>20220309</v>
      </c>
      <c r="K81" s="41"/>
      <c r="L81" s="41" t="s">
        <v>252</v>
      </c>
      <c r="M81" s="4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41">
        <v>20220309</v>
      </c>
      <c r="C82" s="41" t="s">
        <v>250</v>
      </c>
      <c r="D82" s="41" t="s">
        <v>253</v>
      </c>
      <c r="E82" s="41" t="s">
        <v>18</v>
      </c>
      <c r="F82" s="41"/>
      <c r="G82" s="42">
        <v>10000</v>
      </c>
      <c r="H82" s="42"/>
      <c r="I82" s="43">
        <f t="shared" si="0"/>
        <v>4589708</v>
      </c>
      <c r="J82" s="41">
        <v>20220309</v>
      </c>
      <c r="K82" s="41"/>
      <c r="L82" s="41" t="s">
        <v>252</v>
      </c>
      <c r="M82" s="4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41">
        <v>20220309</v>
      </c>
      <c r="C83" s="41" t="s">
        <v>250</v>
      </c>
      <c r="D83" s="41" t="s">
        <v>253</v>
      </c>
      <c r="E83" s="41" t="s">
        <v>18</v>
      </c>
      <c r="F83" s="41"/>
      <c r="G83" s="42">
        <v>10000</v>
      </c>
      <c r="H83" s="42"/>
      <c r="I83" s="43">
        <f t="shared" si="0"/>
        <v>4599708</v>
      </c>
      <c r="J83" s="41">
        <v>20220309</v>
      </c>
      <c r="K83" s="41"/>
      <c r="L83" s="41" t="s">
        <v>252</v>
      </c>
      <c r="M83" s="4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41">
        <v>20220309</v>
      </c>
      <c r="C84" s="41" t="s">
        <v>250</v>
      </c>
      <c r="D84" s="41" t="s">
        <v>253</v>
      </c>
      <c r="E84" s="41" t="s">
        <v>18</v>
      </c>
      <c r="F84" s="41"/>
      <c r="G84" s="42">
        <v>10000</v>
      </c>
      <c r="H84" s="42"/>
      <c r="I84" s="43">
        <f t="shared" si="0"/>
        <v>4609708</v>
      </c>
      <c r="J84" s="41">
        <v>20220309</v>
      </c>
      <c r="K84" s="41"/>
      <c r="L84" s="41" t="s">
        <v>252</v>
      </c>
      <c r="M84" s="4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41">
        <v>20220309</v>
      </c>
      <c r="C85" s="41" t="s">
        <v>250</v>
      </c>
      <c r="D85" s="41" t="s">
        <v>253</v>
      </c>
      <c r="E85" s="41" t="s">
        <v>18</v>
      </c>
      <c r="F85" s="41"/>
      <c r="G85" s="42">
        <v>10000</v>
      </c>
      <c r="H85" s="42"/>
      <c r="I85" s="43">
        <f t="shared" si="0"/>
        <v>4619708</v>
      </c>
      <c r="J85" s="41">
        <v>20220309</v>
      </c>
      <c r="K85" s="41"/>
      <c r="L85" s="41" t="s">
        <v>252</v>
      </c>
      <c r="M85" s="4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41">
        <v>20220309</v>
      </c>
      <c r="C86" s="41" t="s">
        <v>250</v>
      </c>
      <c r="D86" s="41" t="s">
        <v>253</v>
      </c>
      <c r="E86" s="41" t="s">
        <v>18</v>
      </c>
      <c r="F86" s="41"/>
      <c r="G86" s="42">
        <v>10000</v>
      </c>
      <c r="H86" s="42"/>
      <c r="I86" s="43">
        <f t="shared" si="0"/>
        <v>4629708</v>
      </c>
      <c r="J86" s="41">
        <v>20220309</v>
      </c>
      <c r="K86" s="41"/>
      <c r="L86" s="41" t="s">
        <v>252</v>
      </c>
      <c r="M86" s="4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41">
        <v>20220309</v>
      </c>
      <c r="C87" s="41" t="s">
        <v>250</v>
      </c>
      <c r="D87" s="41" t="s">
        <v>253</v>
      </c>
      <c r="E87" s="41" t="s">
        <v>18</v>
      </c>
      <c r="F87" s="41"/>
      <c r="G87" s="42">
        <v>10000</v>
      </c>
      <c r="H87" s="42"/>
      <c r="I87" s="43">
        <f t="shared" si="0"/>
        <v>4639708</v>
      </c>
      <c r="J87" s="41">
        <v>20220309</v>
      </c>
      <c r="K87" s="41"/>
      <c r="L87" s="41" t="s">
        <v>252</v>
      </c>
      <c r="M87" s="4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41">
        <v>20220309</v>
      </c>
      <c r="C88" s="41" t="s">
        <v>250</v>
      </c>
      <c r="D88" s="41" t="s">
        <v>253</v>
      </c>
      <c r="E88" s="41" t="s">
        <v>18</v>
      </c>
      <c r="F88" s="41"/>
      <c r="G88" s="42">
        <v>10000</v>
      </c>
      <c r="H88" s="42"/>
      <c r="I88" s="43">
        <f t="shared" si="0"/>
        <v>4649708</v>
      </c>
      <c r="J88" s="41">
        <v>20220309</v>
      </c>
      <c r="K88" s="41"/>
      <c r="L88" s="41" t="s">
        <v>252</v>
      </c>
      <c r="M88" s="4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41">
        <v>20220309</v>
      </c>
      <c r="C89" s="41" t="s">
        <v>250</v>
      </c>
      <c r="D89" s="41" t="s">
        <v>253</v>
      </c>
      <c r="E89" s="41" t="s">
        <v>18</v>
      </c>
      <c r="F89" s="41"/>
      <c r="G89" s="42">
        <v>10000</v>
      </c>
      <c r="H89" s="42"/>
      <c r="I89" s="43">
        <f t="shared" si="0"/>
        <v>4659708</v>
      </c>
      <c r="J89" s="41">
        <v>20220309</v>
      </c>
      <c r="K89" s="41"/>
      <c r="L89" s="41" t="s">
        <v>252</v>
      </c>
      <c r="M89" s="4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41">
        <v>20220309</v>
      </c>
      <c r="C90" s="41" t="s">
        <v>250</v>
      </c>
      <c r="D90" s="41" t="s">
        <v>253</v>
      </c>
      <c r="E90" s="41" t="s">
        <v>18</v>
      </c>
      <c r="F90" s="41"/>
      <c r="G90" s="42">
        <v>10000</v>
      </c>
      <c r="H90" s="42"/>
      <c r="I90" s="43">
        <f t="shared" si="0"/>
        <v>4669708</v>
      </c>
      <c r="J90" s="41">
        <v>20220309</v>
      </c>
      <c r="K90" s="41"/>
      <c r="L90" s="41" t="s">
        <v>252</v>
      </c>
      <c r="M90" s="4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41">
        <v>20220309</v>
      </c>
      <c r="C91" s="41" t="s">
        <v>250</v>
      </c>
      <c r="D91" s="41" t="s">
        <v>253</v>
      </c>
      <c r="E91" s="41" t="s">
        <v>18</v>
      </c>
      <c r="F91" s="41"/>
      <c r="G91" s="42">
        <v>10000</v>
      </c>
      <c r="H91" s="42"/>
      <c r="I91" s="43">
        <f t="shared" si="0"/>
        <v>4679708</v>
      </c>
      <c r="J91" s="41">
        <v>20220309</v>
      </c>
      <c r="K91" s="41"/>
      <c r="L91" s="41" t="s">
        <v>252</v>
      </c>
      <c r="M91" s="4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41">
        <v>20220309</v>
      </c>
      <c r="C92" s="41" t="s">
        <v>250</v>
      </c>
      <c r="D92" s="41" t="s">
        <v>253</v>
      </c>
      <c r="E92" s="41" t="s">
        <v>18</v>
      </c>
      <c r="F92" s="41"/>
      <c r="G92" s="42">
        <v>10000</v>
      </c>
      <c r="H92" s="42"/>
      <c r="I92" s="43">
        <f t="shared" si="0"/>
        <v>4689708</v>
      </c>
      <c r="J92" s="41">
        <v>20220309</v>
      </c>
      <c r="K92" s="41"/>
      <c r="L92" s="41" t="s">
        <v>252</v>
      </c>
      <c r="M92" s="4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41">
        <v>20220309</v>
      </c>
      <c r="C93" s="41" t="s">
        <v>250</v>
      </c>
      <c r="D93" s="41" t="s">
        <v>253</v>
      </c>
      <c r="E93" s="41" t="s">
        <v>18</v>
      </c>
      <c r="F93" s="41"/>
      <c r="G93" s="42">
        <v>10000</v>
      </c>
      <c r="H93" s="42"/>
      <c r="I93" s="43">
        <f t="shared" si="0"/>
        <v>4699708</v>
      </c>
      <c r="J93" s="41">
        <v>20220309</v>
      </c>
      <c r="K93" s="41"/>
      <c r="L93" s="41" t="s">
        <v>252</v>
      </c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41">
        <v>20220309</v>
      </c>
      <c r="C94" s="41" t="s">
        <v>250</v>
      </c>
      <c r="D94" s="41" t="s">
        <v>253</v>
      </c>
      <c r="E94" s="41" t="s">
        <v>18</v>
      </c>
      <c r="F94" s="41"/>
      <c r="G94" s="42">
        <v>10000</v>
      </c>
      <c r="H94" s="42"/>
      <c r="I94" s="43">
        <f t="shared" si="0"/>
        <v>4709708</v>
      </c>
      <c r="J94" s="41">
        <v>20220309</v>
      </c>
      <c r="K94" s="41"/>
      <c r="L94" s="41" t="s">
        <v>252</v>
      </c>
      <c r="M94" s="4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41">
        <v>20220309</v>
      </c>
      <c r="C95" s="41" t="s">
        <v>250</v>
      </c>
      <c r="D95" s="41" t="s">
        <v>253</v>
      </c>
      <c r="E95" s="41" t="s">
        <v>18</v>
      </c>
      <c r="F95" s="41"/>
      <c r="G95" s="42">
        <v>10000</v>
      </c>
      <c r="H95" s="42"/>
      <c r="I95" s="43">
        <f t="shared" si="0"/>
        <v>4719708</v>
      </c>
      <c r="J95" s="41">
        <v>20220309</v>
      </c>
      <c r="K95" s="41"/>
      <c r="L95" s="41" t="s">
        <v>252</v>
      </c>
      <c r="M95" s="4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41">
        <v>20220309</v>
      </c>
      <c r="C96" s="41" t="s">
        <v>250</v>
      </c>
      <c r="D96" s="41" t="s">
        <v>253</v>
      </c>
      <c r="E96" s="41" t="s">
        <v>18</v>
      </c>
      <c r="F96" s="41"/>
      <c r="G96" s="42">
        <v>10000</v>
      </c>
      <c r="H96" s="42"/>
      <c r="I96" s="43">
        <f t="shared" si="0"/>
        <v>4729708</v>
      </c>
      <c r="J96" s="41">
        <v>20220309</v>
      </c>
      <c r="K96" s="41"/>
      <c r="L96" s="41" t="s">
        <v>252</v>
      </c>
      <c r="M96" s="4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41">
        <v>20220309</v>
      </c>
      <c r="C97" s="41" t="s">
        <v>250</v>
      </c>
      <c r="D97" s="41" t="s">
        <v>253</v>
      </c>
      <c r="E97" s="41" t="s">
        <v>18</v>
      </c>
      <c r="F97" s="41"/>
      <c r="G97" s="42">
        <v>10000</v>
      </c>
      <c r="H97" s="42"/>
      <c r="I97" s="43">
        <f t="shared" si="0"/>
        <v>4739708</v>
      </c>
      <c r="J97" s="41">
        <v>20220309</v>
      </c>
      <c r="K97" s="41"/>
      <c r="L97" s="41" t="s">
        <v>252</v>
      </c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41">
        <v>20220309</v>
      </c>
      <c r="C98" s="41" t="s">
        <v>250</v>
      </c>
      <c r="D98" s="41" t="s">
        <v>253</v>
      </c>
      <c r="E98" s="41" t="s">
        <v>18</v>
      </c>
      <c r="F98" s="41"/>
      <c r="G98" s="42">
        <v>10000</v>
      </c>
      <c r="H98" s="42"/>
      <c r="I98" s="43">
        <f t="shared" si="0"/>
        <v>4749708</v>
      </c>
      <c r="J98" s="41">
        <v>20220309</v>
      </c>
      <c r="K98" s="41"/>
      <c r="L98" s="41" t="s">
        <v>252</v>
      </c>
      <c r="M98" s="4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41">
        <v>20220309</v>
      </c>
      <c r="C99" s="41" t="s">
        <v>250</v>
      </c>
      <c r="D99" s="41" t="s">
        <v>253</v>
      </c>
      <c r="E99" s="41" t="s">
        <v>18</v>
      </c>
      <c r="F99" s="41"/>
      <c r="G99" s="42">
        <v>10000</v>
      </c>
      <c r="H99" s="42"/>
      <c r="I99" s="43">
        <f t="shared" si="0"/>
        <v>4759708</v>
      </c>
      <c r="J99" s="41">
        <v>20220309</v>
      </c>
      <c r="K99" s="41"/>
      <c r="L99" s="41" t="s">
        <v>252</v>
      </c>
      <c r="M99" s="4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41">
        <v>20220309</v>
      </c>
      <c r="C100" s="41" t="s">
        <v>250</v>
      </c>
      <c r="D100" s="41" t="s">
        <v>253</v>
      </c>
      <c r="E100" s="41" t="s">
        <v>18</v>
      </c>
      <c r="F100" s="41"/>
      <c r="G100" s="42">
        <v>10000</v>
      </c>
      <c r="H100" s="42"/>
      <c r="I100" s="43">
        <f t="shared" si="0"/>
        <v>4769708</v>
      </c>
      <c r="J100" s="41">
        <v>20220309</v>
      </c>
      <c r="K100" s="41"/>
      <c r="L100" s="41" t="s">
        <v>252</v>
      </c>
      <c r="M100" s="4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41">
        <v>20220309</v>
      </c>
      <c r="C101" s="41" t="s">
        <v>250</v>
      </c>
      <c r="D101" s="41" t="s">
        <v>253</v>
      </c>
      <c r="E101" s="41" t="s">
        <v>18</v>
      </c>
      <c r="F101" s="41"/>
      <c r="G101" s="42">
        <v>10000</v>
      </c>
      <c r="H101" s="42"/>
      <c r="I101" s="43">
        <f t="shared" si="0"/>
        <v>4779708</v>
      </c>
      <c r="J101" s="41">
        <v>20220309</v>
      </c>
      <c r="K101" s="41"/>
      <c r="L101" s="41" t="s">
        <v>252</v>
      </c>
      <c r="M101" s="4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41">
        <v>20220310</v>
      </c>
      <c r="C102" s="41" t="s">
        <v>250</v>
      </c>
      <c r="D102" s="41" t="s">
        <v>253</v>
      </c>
      <c r="E102" s="41" t="s">
        <v>18</v>
      </c>
      <c r="F102" s="41"/>
      <c r="G102" s="42">
        <v>10000</v>
      </c>
      <c r="H102" s="42"/>
      <c r="I102" s="43">
        <f t="shared" si="0"/>
        <v>4789708</v>
      </c>
      <c r="J102" s="41">
        <v>20220310</v>
      </c>
      <c r="K102" s="41"/>
      <c r="L102" s="41" t="s">
        <v>252</v>
      </c>
      <c r="M102" s="4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41">
        <v>20220310</v>
      </c>
      <c r="C103" s="41" t="s">
        <v>250</v>
      </c>
      <c r="D103" s="41" t="s">
        <v>253</v>
      </c>
      <c r="E103" s="41" t="s">
        <v>18</v>
      </c>
      <c r="F103" s="41"/>
      <c r="G103" s="42">
        <v>10000</v>
      </c>
      <c r="H103" s="42"/>
      <c r="I103" s="43">
        <f t="shared" si="0"/>
        <v>4799708</v>
      </c>
      <c r="J103" s="41">
        <v>20220310</v>
      </c>
      <c r="K103" s="41"/>
      <c r="L103" s="41" t="s">
        <v>252</v>
      </c>
      <c r="M103" s="4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41">
        <v>20220310</v>
      </c>
      <c r="C104" s="41" t="s">
        <v>250</v>
      </c>
      <c r="D104" s="41" t="s">
        <v>253</v>
      </c>
      <c r="E104" s="41" t="s">
        <v>18</v>
      </c>
      <c r="F104" s="41"/>
      <c r="G104" s="42">
        <v>10000</v>
      </c>
      <c r="H104" s="42"/>
      <c r="I104" s="43">
        <f t="shared" si="0"/>
        <v>4809708</v>
      </c>
      <c r="J104" s="41">
        <v>20220310</v>
      </c>
      <c r="K104" s="41"/>
      <c r="L104" s="41" t="s">
        <v>252</v>
      </c>
      <c r="M104" s="4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41">
        <v>20220310</v>
      </c>
      <c r="C105" s="41" t="s">
        <v>250</v>
      </c>
      <c r="D105" s="41" t="s">
        <v>253</v>
      </c>
      <c r="E105" s="41" t="s">
        <v>18</v>
      </c>
      <c r="F105" s="41"/>
      <c r="G105" s="42">
        <v>10000</v>
      </c>
      <c r="H105" s="42"/>
      <c r="I105" s="43">
        <f t="shared" si="0"/>
        <v>4819708</v>
      </c>
      <c r="J105" s="41">
        <v>20220310</v>
      </c>
      <c r="K105" s="41"/>
      <c r="L105" s="41" t="s">
        <v>252</v>
      </c>
      <c r="M105" s="4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41">
        <v>20220310</v>
      </c>
      <c r="C106" s="41" t="s">
        <v>250</v>
      </c>
      <c r="D106" s="41" t="s">
        <v>253</v>
      </c>
      <c r="E106" s="41" t="s">
        <v>18</v>
      </c>
      <c r="F106" s="41"/>
      <c r="G106" s="42">
        <v>10000</v>
      </c>
      <c r="H106" s="42"/>
      <c r="I106" s="43">
        <f t="shared" si="0"/>
        <v>4829708</v>
      </c>
      <c r="J106" s="41">
        <v>20220310</v>
      </c>
      <c r="K106" s="41"/>
      <c r="L106" s="41" t="s">
        <v>252</v>
      </c>
      <c r="M106" s="4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41">
        <v>20220310</v>
      </c>
      <c r="C107" s="41" t="s">
        <v>250</v>
      </c>
      <c r="D107" s="41" t="s">
        <v>253</v>
      </c>
      <c r="E107" s="41" t="s">
        <v>18</v>
      </c>
      <c r="F107" s="41"/>
      <c r="G107" s="42">
        <v>10000</v>
      </c>
      <c r="H107" s="42"/>
      <c r="I107" s="43">
        <f t="shared" si="0"/>
        <v>4839708</v>
      </c>
      <c r="J107" s="41">
        <v>20220310</v>
      </c>
      <c r="K107" s="41"/>
      <c r="L107" s="41" t="s">
        <v>252</v>
      </c>
      <c r="M107" s="4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41">
        <v>20220310</v>
      </c>
      <c r="C108" s="41" t="s">
        <v>250</v>
      </c>
      <c r="D108" s="41" t="s">
        <v>253</v>
      </c>
      <c r="E108" s="41" t="s">
        <v>18</v>
      </c>
      <c r="F108" s="41"/>
      <c r="G108" s="42">
        <v>10000</v>
      </c>
      <c r="H108" s="42"/>
      <c r="I108" s="43">
        <f t="shared" si="0"/>
        <v>4849708</v>
      </c>
      <c r="J108" s="41">
        <v>20220310</v>
      </c>
      <c r="K108" s="41"/>
      <c r="L108" s="41" t="s">
        <v>252</v>
      </c>
      <c r="M108" s="4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41">
        <v>20220311</v>
      </c>
      <c r="C109" s="41" t="s">
        <v>250</v>
      </c>
      <c r="D109" s="41" t="s">
        <v>253</v>
      </c>
      <c r="E109" s="41" t="s">
        <v>18</v>
      </c>
      <c r="F109" s="41"/>
      <c r="G109" s="42">
        <v>10000</v>
      </c>
      <c r="H109" s="42"/>
      <c r="I109" s="43">
        <f t="shared" si="0"/>
        <v>4859708</v>
      </c>
      <c r="J109" s="41">
        <v>20220311</v>
      </c>
      <c r="K109" s="41"/>
      <c r="L109" s="41" t="s">
        <v>252</v>
      </c>
      <c r="M109" s="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41">
        <v>20220311</v>
      </c>
      <c r="C110" s="41" t="s">
        <v>250</v>
      </c>
      <c r="D110" s="41" t="s">
        <v>253</v>
      </c>
      <c r="E110" s="41" t="s">
        <v>18</v>
      </c>
      <c r="F110" s="41"/>
      <c r="G110" s="42">
        <v>10000</v>
      </c>
      <c r="H110" s="42"/>
      <c r="I110" s="43">
        <f t="shared" si="0"/>
        <v>4869708</v>
      </c>
      <c r="J110" s="41">
        <v>20220311</v>
      </c>
      <c r="K110" s="41"/>
      <c r="L110" s="41" t="s">
        <v>252</v>
      </c>
      <c r="M110" s="4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41">
        <v>20220312</v>
      </c>
      <c r="C111" s="41" t="s">
        <v>250</v>
      </c>
      <c r="D111" s="41" t="s">
        <v>253</v>
      </c>
      <c r="E111" s="41" t="s">
        <v>18</v>
      </c>
      <c r="F111" s="41"/>
      <c r="G111" s="42">
        <v>10000</v>
      </c>
      <c r="H111" s="42"/>
      <c r="I111" s="43">
        <f t="shared" si="0"/>
        <v>4879708</v>
      </c>
      <c r="J111" s="41">
        <v>20220312</v>
      </c>
      <c r="K111" s="41"/>
      <c r="L111" s="41" t="s">
        <v>252</v>
      </c>
      <c r="M111" s="4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41">
        <v>20220312</v>
      </c>
      <c r="C112" s="41" t="s">
        <v>250</v>
      </c>
      <c r="D112" s="41" t="s">
        <v>253</v>
      </c>
      <c r="E112" s="41" t="s">
        <v>18</v>
      </c>
      <c r="F112" s="41"/>
      <c r="G112" s="42">
        <v>10000</v>
      </c>
      <c r="H112" s="42"/>
      <c r="I112" s="43">
        <f t="shared" si="0"/>
        <v>4889708</v>
      </c>
      <c r="J112" s="41">
        <v>20220312</v>
      </c>
      <c r="K112" s="41"/>
      <c r="L112" s="41" t="s">
        <v>252</v>
      </c>
      <c r="M112" s="4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41">
        <v>20220313</v>
      </c>
      <c r="C113" s="41" t="s">
        <v>250</v>
      </c>
      <c r="D113" s="41" t="s">
        <v>253</v>
      </c>
      <c r="E113" s="41" t="s">
        <v>18</v>
      </c>
      <c r="F113" s="41"/>
      <c r="G113" s="42">
        <v>10000</v>
      </c>
      <c r="H113" s="42"/>
      <c r="I113" s="43">
        <f t="shared" si="0"/>
        <v>4899708</v>
      </c>
      <c r="J113" s="41">
        <v>20220313</v>
      </c>
      <c r="K113" s="41"/>
      <c r="L113" s="41" t="s">
        <v>252</v>
      </c>
      <c r="M113" s="4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41">
        <v>20220313</v>
      </c>
      <c r="C114" s="41" t="s">
        <v>250</v>
      </c>
      <c r="D114" s="41" t="s">
        <v>253</v>
      </c>
      <c r="E114" s="41" t="s">
        <v>18</v>
      </c>
      <c r="F114" s="41"/>
      <c r="G114" s="42">
        <v>10000</v>
      </c>
      <c r="H114" s="42"/>
      <c r="I114" s="43">
        <f t="shared" si="0"/>
        <v>4909708</v>
      </c>
      <c r="J114" s="41">
        <v>20220313</v>
      </c>
      <c r="K114" s="41"/>
      <c r="L114" s="41" t="s">
        <v>252</v>
      </c>
      <c r="M114" s="4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41">
        <v>20220314</v>
      </c>
      <c r="C115" s="41" t="s">
        <v>250</v>
      </c>
      <c r="D115" s="41" t="s">
        <v>253</v>
      </c>
      <c r="E115" s="41" t="s">
        <v>18</v>
      </c>
      <c r="F115" s="41"/>
      <c r="G115" s="42">
        <v>10000</v>
      </c>
      <c r="H115" s="42"/>
      <c r="I115" s="43">
        <f t="shared" si="0"/>
        <v>4919708</v>
      </c>
      <c r="J115" s="41">
        <v>20220314</v>
      </c>
      <c r="K115" s="41"/>
      <c r="L115" s="41" t="s">
        <v>252</v>
      </c>
      <c r="M115" s="4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41">
        <v>20220314</v>
      </c>
      <c r="C116" s="41" t="s">
        <v>250</v>
      </c>
      <c r="D116" s="41" t="s">
        <v>253</v>
      </c>
      <c r="E116" s="41" t="s">
        <v>18</v>
      </c>
      <c r="F116" s="41"/>
      <c r="G116" s="42">
        <v>10000</v>
      </c>
      <c r="H116" s="42"/>
      <c r="I116" s="43">
        <f t="shared" si="0"/>
        <v>4929708</v>
      </c>
      <c r="J116" s="41">
        <v>20220314</v>
      </c>
      <c r="K116" s="41"/>
      <c r="L116" s="41" t="s">
        <v>252</v>
      </c>
      <c r="M116" s="4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41">
        <v>20220314</v>
      </c>
      <c r="C117" s="41" t="s">
        <v>250</v>
      </c>
      <c r="D117" s="41" t="s">
        <v>253</v>
      </c>
      <c r="E117" s="41" t="s">
        <v>18</v>
      </c>
      <c r="F117" s="41"/>
      <c r="G117" s="42">
        <v>10000</v>
      </c>
      <c r="H117" s="42"/>
      <c r="I117" s="43">
        <f t="shared" si="0"/>
        <v>4939708</v>
      </c>
      <c r="J117" s="41">
        <v>20220314</v>
      </c>
      <c r="K117" s="41"/>
      <c r="L117" s="41" t="s">
        <v>252</v>
      </c>
      <c r="M117" s="4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41">
        <v>20220314</v>
      </c>
      <c r="C118" s="41" t="s">
        <v>250</v>
      </c>
      <c r="D118" s="41" t="s">
        <v>253</v>
      </c>
      <c r="E118" s="41" t="s">
        <v>18</v>
      </c>
      <c r="F118" s="41"/>
      <c r="G118" s="42">
        <v>10000</v>
      </c>
      <c r="H118" s="42"/>
      <c r="I118" s="43">
        <f t="shared" si="0"/>
        <v>4949708</v>
      </c>
      <c r="J118" s="41">
        <v>20220314</v>
      </c>
      <c r="K118" s="41"/>
      <c r="L118" s="41" t="s">
        <v>252</v>
      </c>
      <c r="M118" s="4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41">
        <v>20220314</v>
      </c>
      <c r="C119" s="41" t="s">
        <v>250</v>
      </c>
      <c r="D119" s="41" t="s">
        <v>253</v>
      </c>
      <c r="E119" s="41" t="s">
        <v>18</v>
      </c>
      <c r="F119" s="41"/>
      <c r="G119" s="42">
        <v>10000</v>
      </c>
      <c r="H119" s="42"/>
      <c r="I119" s="43">
        <f t="shared" si="0"/>
        <v>4959708</v>
      </c>
      <c r="J119" s="41">
        <v>20220314</v>
      </c>
      <c r="K119" s="46"/>
      <c r="L119" s="41" t="s">
        <v>252</v>
      </c>
      <c r="M119" s="4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41">
        <v>20220314</v>
      </c>
      <c r="C120" s="41" t="s">
        <v>250</v>
      </c>
      <c r="D120" s="41" t="s">
        <v>253</v>
      </c>
      <c r="E120" s="41" t="s">
        <v>18</v>
      </c>
      <c r="F120" s="41"/>
      <c r="G120" s="42">
        <v>10000</v>
      </c>
      <c r="H120" s="42"/>
      <c r="I120" s="43">
        <f t="shared" si="0"/>
        <v>4969708</v>
      </c>
      <c r="J120" s="41">
        <v>20220314</v>
      </c>
      <c r="K120" s="46"/>
      <c r="L120" s="41" t="s">
        <v>252</v>
      </c>
      <c r="M120" s="4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41">
        <v>20220314</v>
      </c>
      <c r="C121" s="41" t="s">
        <v>250</v>
      </c>
      <c r="D121" s="41" t="s">
        <v>253</v>
      </c>
      <c r="E121" s="41" t="s">
        <v>18</v>
      </c>
      <c r="F121" s="41"/>
      <c r="G121" s="42">
        <v>10000</v>
      </c>
      <c r="H121" s="42"/>
      <c r="I121" s="43">
        <f t="shared" si="0"/>
        <v>4979708</v>
      </c>
      <c r="J121" s="41">
        <v>20220314</v>
      </c>
      <c r="K121" s="46"/>
      <c r="L121" s="41" t="s">
        <v>252</v>
      </c>
      <c r="M121" s="4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41">
        <v>20220314</v>
      </c>
      <c r="C122" s="41" t="s">
        <v>250</v>
      </c>
      <c r="D122" s="41" t="s">
        <v>253</v>
      </c>
      <c r="E122" s="41" t="s">
        <v>18</v>
      </c>
      <c r="F122" s="41"/>
      <c r="G122" s="42">
        <v>10000</v>
      </c>
      <c r="H122" s="42"/>
      <c r="I122" s="43">
        <f t="shared" si="0"/>
        <v>4989708</v>
      </c>
      <c r="J122" s="41">
        <v>20220314</v>
      </c>
      <c r="K122" s="46"/>
      <c r="L122" s="41" t="s">
        <v>252</v>
      </c>
      <c r="M122" s="4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41">
        <v>20220314</v>
      </c>
      <c r="C123" s="41" t="s">
        <v>250</v>
      </c>
      <c r="D123" s="41" t="s">
        <v>253</v>
      </c>
      <c r="E123" s="41" t="s">
        <v>18</v>
      </c>
      <c r="F123" s="41"/>
      <c r="G123" s="42">
        <v>10000</v>
      </c>
      <c r="H123" s="42"/>
      <c r="I123" s="43">
        <f t="shared" si="0"/>
        <v>4999708</v>
      </c>
      <c r="J123" s="41">
        <v>20220314</v>
      </c>
      <c r="K123" s="41"/>
      <c r="L123" s="41" t="s">
        <v>252</v>
      </c>
      <c r="M123" s="4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41">
        <v>20220315</v>
      </c>
      <c r="C124" s="41" t="s">
        <v>250</v>
      </c>
      <c r="D124" s="41" t="s">
        <v>253</v>
      </c>
      <c r="E124" s="41" t="s">
        <v>18</v>
      </c>
      <c r="F124" s="41"/>
      <c r="G124" s="42">
        <v>10000</v>
      </c>
      <c r="H124" s="42"/>
      <c r="I124" s="43">
        <f t="shared" si="0"/>
        <v>5009708</v>
      </c>
      <c r="J124" s="41">
        <v>20220315</v>
      </c>
      <c r="K124" s="46"/>
      <c r="L124" s="41" t="s">
        <v>252</v>
      </c>
      <c r="M124" s="4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41">
        <v>20220315</v>
      </c>
      <c r="C125" s="41" t="s">
        <v>250</v>
      </c>
      <c r="D125" s="41" t="s">
        <v>253</v>
      </c>
      <c r="E125" s="41" t="s">
        <v>18</v>
      </c>
      <c r="F125" s="41"/>
      <c r="G125" s="42">
        <v>10000</v>
      </c>
      <c r="H125" s="42"/>
      <c r="I125" s="43">
        <f t="shared" si="0"/>
        <v>5019708</v>
      </c>
      <c r="J125" s="41">
        <v>20220315</v>
      </c>
      <c r="K125" s="46"/>
      <c r="L125" s="41" t="s">
        <v>252</v>
      </c>
      <c r="M125" s="4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41">
        <v>20220315</v>
      </c>
      <c r="C126" s="41" t="s">
        <v>250</v>
      </c>
      <c r="D126" s="41" t="s">
        <v>253</v>
      </c>
      <c r="E126" s="41" t="s">
        <v>18</v>
      </c>
      <c r="F126" s="41"/>
      <c r="G126" s="42">
        <v>10000</v>
      </c>
      <c r="H126" s="42"/>
      <c r="I126" s="43">
        <f t="shared" si="0"/>
        <v>5029708</v>
      </c>
      <c r="J126" s="41">
        <v>20220315</v>
      </c>
      <c r="K126" s="46"/>
      <c r="L126" s="41" t="s">
        <v>252</v>
      </c>
      <c r="M126" s="4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41">
        <v>20220316</v>
      </c>
      <c r="C127" s="41" t="s">
        <v>250</v>
      </c>
      <c r="D127" s="41" t="s">
        <v>253</v>
      </c>
      <c r="E127" s="41" t="s">
        <v>18</v>
      </c>
      <c r="F127" s="41"/>
      <c r="G127" s="42">
        <v>10000</v>
      </c>
      <c r="H127" s="42"/>
      <c r="I127" s="43">
        <f t="shared" si="0"/>
        <v>5039708</v>
      </c>
      <c r="J127" s="41">
        <v>20220316</v>
      </c>
      <c r="K127" s="46"/>
      <c r="L127" s="41" t="s">
        <v>252</v>
      </c>
      <c r="M127" s="4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41">
        <v>20220320</v>
      </c>
      <c r="C128" s="41" t="s">
        <v>250</v>
      </c>
      <c r="D128" s="41" t="s">
        <v>253</v>
      </c>
      <c r="E128" s="41" t="s">
        <v>18</v>
      </c>
      <c r="F128" s="41"/>
      <c r="G128" s="42">
        <v>10000</v>
      </c>
      <c r="H128" s="42"/>
      <c r="I128" s="43">
        <f t="shared" si="0"/>
        <v>5049708</v>
      </c>
      <c r="J128" s="41">
        <v>20220320</v>
      </c>
      <c r="K128" s="41"/>
      <c r="L128" s="41" t="s">
        <v>252</v>
      </c>
      <c r="M128" s="4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41">
        <v>20220321</v>
      </c>
      <c r="C129" s="41" t="s">
        <v>250</v>
      </c>
      <c r="D129" s="41" t="s">
        <v>253</v>
      </c>
      <c r="E129" s="41" t="s">
        <v>18</v>
      </c>
      <c r="F129" s="41"/>
      <c r="G129" s="42">
        <v>10000</v>
      </c>
      <c r="H129" s="42"/>
      <c r="I129" s="43">
        <f t="shared" si="0"/>
        <v>5059708</v>
      </c>
      <c r="J129" s="41">
        <v>20220321</v>
      </c>
      <c r="K129" s="41"/>
      <c r="L129" s="41" t="s">
        <v>252</v>
      </c>
      <c r="M129" s="4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41">
        <v>20220324</v>
      </c>
      <c r="C130" s="41" t="s">
        <v>250</v>
      </c>
      <c r="D130" s="41" t="s">
        <v>253</v>
      </c>
      <c r="E130" s="41" t="s">
        <v>18</v>
      </c>
      <c r="F130" s="41"/>
      <c r="G130" s="42">
        <v>10000</v>
      </c>
      <c r="H130" s="42"/>
      <c r="I130" s="43">
        <f t="shared" si="0"/>
        <v>5069708</v>
      </c>
      <c r="J130" s="41">
        <v>20220324</v>
      </c>
      <c r="K130" s="41"/>
      <c r="L130" s="41" t="s">
        <v>252</v>
      </c>
      <c r="M130" s="4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41">
        <v>20220324</v>
      </c>
      <c r="C131" s="41" t="s">
        <v>250</v>
      </c>
      <c r="D131" s="41" t="s">
        <v>253</v>
      </c>
      <c r="E131" s="41" t="s">
        <v>18</v>
      </c>
      <c r="F131" s="41"/>
      <c r="G131" s="42">
        <v>10000</v>
      </c>
      <c r="H131" s="42"/>
      <c r="I131" s="43">
        <f t="shared" si="0"/>
        <v>5079708</v>
      </c>
      <c r="J131" s="41">
        <v>20220324</v>
      </c>
      <c r="K131" s="41"/>
      <c r="L131" s="41" t="s">
        <v>252</v>
      </c>
      <c r="M131" s="4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41">
        <v>20220326</v>
      </c>
      <c r="C132" s="41" t="s">
        <v>250</v>
      </c>
      <c r="D132" s="41" t="s">
        <v>254</v>
      </c>
      <c r="E132" s="41" t="s">
        <v>24</v>
      </c>
      <c r="F132" s="41"/>
      <c r="G132" s="42">
        <v>311</v>
      </c>
      <c r="H132" s="42"/>
      <c r="I132" s="43">
        <f t="shared" si="0"/>
        <v>5080019</v>
      </c>
      <c r="J132" s="41">
        <v>20220326</v>
      </c>
      <c r="K132" s="41"/>
      <c r="L132" s="41" t="s">
        <v>252</v>
      </c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41">
        <v>20220328</v>
      </c>
      <c r="C133" s="41" t="s">
        <v>250</v>
      </c>
      <c r="D133" s="41" t="s">
        <v>253</v>
      </c>
      <c r="E133" s="41" t="s">
        <v>18</v>
      </c>
      <c r="F133" s="41"/>
      <c r="G133" s="42">
        <v>10000</v>
      </c>
      <c r="H133" s="42"/>
      <c r="I133" s="43">
        <f t="shared" si="0"/>
        <v>5090019</v>
      </c>
      <c r="J133" s="41">
        <v>20220328</v>
      </c>
      <c r="K133" s="41"/>
      <c r="L133" s="41" t="s">
        <v>252</v>
      </c>
      <c r="M133" s="4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41">
        <v>20220328</v>
      </c>
      <c r="C134" s="41" t="s">
        <v>250</v>
      </c>
      <c r="D134" s="41" t="s">
        <v>253</v>
      </c>
      <c r="E134" s="41" t="s">
        <v>18</v>
      </c>
      <c r="F134" s="41"/>
      <c r="G134" s="42">
        <v>10000</v>
      </c>
      <c r="H134" s="42"/>
      <c r="I134" s="43">
        <f t="shared" si="0"/>
        <v>5100019</v>
      </c>
      <c r="J134" s="41">
        <v>20220328</v>
      </c>
      <c r="K134" s="41"/>
      <c r="L134" s="41" t="s">
        <v>252</v>
      </c>
      <c r="M134" s="4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41">
        <v>20220328</v>
      </c>
      <c r="C135" s="41" t="s">
        <v>250</v>
      </c>
      <c r="D135" s="41" t="s">
        <v>253</v>
      </c>
      <c r="E135" s="41" t="s">
        <v>18</v>
      </c>
      <c r="F135" s="41"/>
      <c r="G135" s="42">
        <v>10000</v>
      </c>
      <c r="H135" s="42"/>
      <c r="I135" s="43">
        <f t="shared" si="0"/>
        <v>5110019</v>
      </c>
      <c r="J135" s="41">
        <v>20220328</v>
      </c>
      <c r="K135" s="41"/>
      <c r="L135" s="41" t="s">
        <v>252</v>
      </c>
      <c r="M135" s="4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41">
        <v>20220329</v>
      </c>
      <c r="C136" s="41" t="s">
        <v>250</v>
      </c>
      <c r="D136" s="41" t="s">
        <v>253</v>
      </c>
      <c r="E136" s="41" t="s">
        <v>18</v>
      </c>
      <c r="F136" s="41"/>
      <c r="G136" s="42">
        <v>10000</v>
      </c>
      <c r="H136" s="42"/>
      <c r="I136" s="43">
        <f t="shared" si="0"/>
        <v>5120019</v>
      </c>
      <c r="J136" s="41">
        <v>20220329</v>
      </c>
      <c r="K136" s="41"/>
      <c r="L136" s="41" t="s">
        <v>252</v>
      </c>
      <c r="M136" s="4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41">
        <v>20220329</v>
      </c>
      <c r="C137" s="41" t="s">
        <v>250</v>
      </c>
      <c r="D137" s="41" t="s">
        <v>253</v>
      </c>
      <c r="E137" s="41" t="s">
        <v>18</v>
      </c>
      <c r="F137" s="41"/>
      <c r="G137" s="42">
        <v>10000</v>
      </c>
      <c r="H137" s="42"/>
      <c r="I137" s="43">
        <f t="shared" si="0"/>
        <v>5130019</v>
      </c>
      <c r="J137" s="41">
        <v>20220329</v>
      </c>
      <c r="K137" s="41"/>
      <c r="L137" s="41" t="s">
        <v>252</v>
      </c>
      <c r="M137" s="4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41">
        <v>20220329</v>
      </c>
      <c r="C138" s="41" t="s">
        <v>250</v>
      </c>
      <c r="D138" s="41" t="s">
        <v>253</v>
      </c>
      <c r="E138" s="41" t="s">
        <v>18</v>
      </c>
      <c r="F138" s="41"/>
      <c r="G138" s="42">
        <v>10000</v>
      </c>
      <c r="H138" s="42"/>
      <c r="I138" s="43">
        <f t="shared" si="0"/>
        <v>5140019</v>
      </c>
      <c r="J138" s="41">
        <v>20220329</v>
      </c>
      <c r="K138" s="41"/>
      <c r="L138" s="41" t="s">
        <v>252</v>
      </c>
      <c r="M138" s="4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41">
        <v>20220330</v>
      </c>
      <c r="C139" s="41" t="s">
        <v>250</v>
      </c>
      <c r="D139" s="41" t="s">
        <v>253</v>
      </c>
      <c r="E139" s="41" t="s">
        <v>18</v>
      </c>
      <c r="F139" s="41"/>
      <c r="G139" s="42">
        <v>10000</v>
      </c>
      <c r="H139" s="42"/>
      <c r="I139" s="43">
        <f t="shared" si="0"/>
        <v>5150019</v>
      </c>
      <c r="J139" s="41">
        <v>20220330</v>
      </c>
      <c r="K139" s="41"/>
      <c r="L139" s="41" t="s">
        <v>252</v>
      </c>
      <c r="M139" s="4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41">
        <v>20220330</v>
      </c>
      <c r="C140" s="41" t="s">
        <v>250</v>
      </c>
      <c r="D140" s="41" t="s">
        <v>253</v>
      </c>
      <c r="E140" s="41" t="s">
        <v>18</v>
      </c>
      <c r="F140" s="41"/>
      <c r="G140" s="42">
        <v>10000</v>
      </c>
      <c r="H140" s="42"/>
      <c r="I140" s="43">
        <f t="shared" si="0"/>
        <v>5160019</v>
      </c>
      <c r="J140" s="41">
        <v>20220330</v>
      </c>
      <c r="K140" s="41"/>
      <c r="L140" s="41" t="s">
        <v>252</v>
      </c>
      <c r="M140" s="4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41">
        <v>20220330</v>
      </c>
      <c r="C141" s="41" t="s">
        <v>250</v>
      </c>
      <c r="D141" s="41" t="s">
        <v>253</v>
      </c>
      <c r="E141" s="41" t="s">
        <v>18</v>
      </c>
      <c r="F141" s="41"/>
      <c r="G141" s="42">
        <v>10000</v>
      </c>
      <c r="H141" s="42"/>
      <c r="I141" s="43">
        <f t="shared" si="0"/>
        <v>5170019</v>
      </c>
      <c r="J141" s="41">
        <v>20220330</v>
      </c>
      <c r="K141" s="41"/>
      <c r="L141" s="41" t="s">
        <v>252</v>
      </c>
      <c r="M141" s="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41">
        <v>20220330</v>
      </c>
      <c r="C142" s="41" t="s">
        <v>250</v>
      </c>
      <c r="D142" s="41" t="s">
        <v>253</v>
      </c>
      <c r="E142" s="41" t="s">
        <v>18</v>
      </c>
      <c r="F142" s="41"/>
      <c r="G142" s="42">
        <v>10000</v>
      </c>
      <c r="H142" s="42"/>
      <c r="I142" s="43">
        <f t="shared" si="0"/>
        <v>5180019</v>
      </c>
      <c r="J142" s="41">
        <v>20220330</v>
      </c>
      <c r="K142" s="41"/>
      <c r="L142" s="41" t="s">
        <v>252</v>
      </c>
      <c r="M142" s="4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41">
        <v>20220403</v>
      </c>
      <c r="C143" s="41" t="s">
        <v>250</v>
      </c>
      <c r="D143" s="41" t="s">
        <v>253</v>
      </c>
      <c r="E143" s="41" t="s">
        <v>18</v>
      </c>
      <c r="F143" s="41"/>
      <c r="G143" s="42">
        <v>10000</v>
      </c>
      <c r="H143" s="42"/>
      <c r="I143" s="43">
        <f t="shared" si="0"/>
        <v>5190019</v>
      </c>
      <c r="J143" s="41">
        <v>20220403</v>
      </c>
      <c r="K143" s="41"/>
      <c r="L143" s="41" t="s">
        <v>252</v>
      </c>
      <c r="M143" s="4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41">
        <v>20220404</v>
      </c>
      <c r="C144" s="41" t="s">
        <v>250</v>
      </c>
      <c r="D144" s="41" t="s">
        <v>253</v>
      </c>
      <c r="E144" s="41" t="s">
        <v>18</v>
      </c>
      <c r="F144" s="41"/>
      <c r="G144" s="42">
        <v>10000</v>
      </c>
      <c r="H144" s="42"/>
      <c r="I144" s="43">
        <f t="shared" si="0"/>
        <v>5200019</v>
      </c>
      <c r="J144" s="41">
        <v>20220404</v>
      </c>
      <c r="K144" s="41"/>
      <c r="L144" s="41" t="s">
        <v>252</v>
      </c>
      <c r="M144" s="4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41">
        <v>20220404</v>
      </c>
      <c r="C145" s="41" t="s">
        <v>250</v>
      </c>
      <c r="D145" s="41" t="s">
        <v>253</v>
      </c>
      <c r="E145" s="41" t="s">
        <v>18</v>
      </c>
      <c r="F145" s="41"/>
      <c r="G145" s="42">
        <v>5000</v>
      </c>
      <c r="H145" s="42"/>
      <c r="I145" s="43">
        <f t="shared" si="0"/>
        <v>5205019</v>
      </c>
      <c r="J145" s="41">
        <v>20220404</v>
      </c>
      <c r="K145" s="41"/>
      <c r="L145" s="41" t="s">
        <v>252</v>
      </c>
      <c r="M145" s="4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41">
        <v>20220406</v>
      </c>
      <c r="C146" s="41" t="s">
        <v>250</v>
      </c>
      <c r="D146" s="41" t="s">
        <v>253</v>
      </c>
      <c r="E146" s="41" t="s">
        <v>18</v>
      </c>
      <c r="F146" s="41"/>
      <c r="G146" s="42">
        <v>10000</v>
      </c>
      <c r="H146" s="42"/>
      <c r="I146" s="43">
        <f t="shared" si="0"/>
        <v>5215019</v>
      </c>
      <c r="J146" s="41">
        <v>20220406</v>
      </c>
      <c r="K146" s="41"/>
      <c r="L146" s="41" t="s">
        <v>252</v>
      </c>
      <c r="M146" s="4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41">
        <v>20220406</v>
      </c>
      <c r="C147" s="41" t="s">
        <v>250</v>
      </c>
      <c r="D147" s="41" t="s">
        <v>253</v>
      </c>
      <c r="E147" s="41" t="s">
        <v>18</v>
      </c>
      <c r="F147" s="41"/>
      <c r="G147" s="42">
        <v>10000</v>
      </c>
      <c r="H147" s="42"/>
      <c r="I147" s="43">
        <f t="shared" si="0"/>
        <v>5225019</v>
      </c>
      <c r="J147" s="41">
        <v>20220406</v>
      </c>
      <c r="K147" s="41"/>
      <c r="L147" s="41" t="s">
        <v>252</v>
      </c>
      <c r="M147" s="4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41">
        <v>20220406</v>
      </c>
      <c r="C148" s="41" t="s">
        <v>250</v>
      </c>
      <c r="D148" s="41" t="s">
        <v>253</v>
      </c>
      <c r="E148" s="41" t="s">
        <v>18</v>
      </c>
      <c r="F148" s="41"/>
      <c r="G148" s="42">
        <v>10000</v>
      </c>
      <c r="H148" s="42"/>
      <c r="I148" s="43">
        <f t="shared" si="0"/>
        <v>5235019</v>
      </c>
      <c r="J148" s="41">
        <v>20220406</v>
      </c>
      <c r="K148" s="41"/>
      <c r="L148" s="41" t="s">
        <v>252</v>
      </c>
      <c r="M148" s="4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41">
        <v>20220406</v>
      </c>
      <c r="C149" s="41" t="s">
        <v>250</v>
      </c>
      <c r="D149" s="41" t="s">
        <v>253</v>
      </c>
      <c r="E149" s="41" t="s">
        <v>18</v>
      </c>
      <c r="F149" s="41"/>
      <c r="G149" s="42">
        <v>10000</v>
      </c>
      <c r="H149" s="42"/>
      <c r="I149" s="43">
        <f t="shared" si="0"/>
        <v>5245019</v>
      </c>
      <c r="J149" s="41">
        <v>20220406</v>
      </c>
      <c r="K149" s="41"/>
      <c r="L149" s="41" t="s">
        <v>252</v>
      </c>
      <c r="M149" s="4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41">
        <v>20220406</v>
      </c>
      <c r="C150" s="41" t="s">
        <v>250</v>
      </c>
      <c r="D150" s="41" t="s">
        <v>253</v>
      </c>
      <c r="E150" s="41" t="s">
        <v>18</v>
      </c>
      <c r="F150" s="41"/>
      <c r="G150" s="42">
        <v>10000</v>
      </c>
      <c r="H150" s="42"/>
      <c r="I150" s="43">
        <f t="shared" si="0"/>
        <v>5255019</v>
      </c>
      <c r="J150" s="41">
        <v>20220406</v>
      </c>
      <c r="K150" s="41"/>
      <c r="L150" s="41" t="s">
        <v>252</v>
      </c>
      <c r="M150" s="4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41">
        <v>20220406</v>
      </c>
      <c r="C151" s="41" t="s">
        <v>250</v>
      </c>
      <c r="D151" s="41" t="s">
        <v>253</v>
      </c>
      <c r="E151" s="41" t="s">
        <v>18</v>
      </c>
      <c r="F151" s="41"/>
      <c r="G151" s="42">
        <v>10000</v>
      </c>
      <c r="H151" s="42"/>
      <c r="I151" s="43">
        <f t="shared" si="0"/>
        <v>5265019</v>
      </c>
      <c r="J151" s="41">
        <v>20220406</v>
      </c>
      <c r="K151" s="41"/>
      <c r="L151" s="41" t="s">
        <v>252</v>
      </c>
      <c r="M151" s="4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41">
        <v>20220406</v>
      </c>
      <c r="C152" s="41" t="s">
        <v>250</v>
      </c>
      <c r="D152" s="41" t="s">
        <v>253</v>
      </c>
      <c r="E152" s="41" t="s">
        <v>18</v>
      </c>
      <c r="F152" s="41"/>
      <c r="G152" s="42">
        <v>5000</v>
      </c>
      <c r="H152" s="42"/>
      <c r="I152" s="43">
        <f t="shared" si="0"/>
        <v>5270019</v>
      </c>
      <c r="J152" s="41">
        <v>20220406</v>
      </c>
      <c r="K152" s="41"/>
      <c r="L152" s="41" t="s">
        <v>252</v>
      </c>
      <c r="M152" s="4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41">
        <v>20220406</v>
      </c>
      <c r="C153" s="41" t="s">
        <v>250</v>
      </c>
      <c r="D153" s="41" t="s">
        <v>253</v>
      </c>
      <c r="E153" s="41" t="s">
        <v>18</v>
      </c>
      <c r="F153" s="41"/>
      <c r="G153" s="42">
        <v>10000</v>
      </c>
      <c r="H153" s="42"/>
      <c r="I153" s="43">
        <f t="shared" si="0"/>
        <v>5280019</v>
      </c>
      <c r="J153" s="41">
        <v>20220406</v>
      </c>
      <c r="K153" s="41"/>
      <c r="L153" s="41" t="s">
        <v>252</v>
      </c>
      <c r="M153" s="4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41">
        <v>20220406</v>
      </c>
      <c r="C154" s="41" t="s">
        <v>250</v>
      </c>
      <c r="D154" s="41" t="s">
        <v>253</v>
      </c>
      <c r="E154" s="41" t="s">
        <v>18</v>
      </c>
      <c r="F154" s="41"/>
      <c r="G154" s="42">
        <v>10000</v>
      </c>
      <c r="H154" s="42"/>
      <c r="I154" s="43">
        <f t="shared" si="0"/>
        <v>5290019</v>
      </c>
      <c r="J154" s="41">
        <v>20220406</v>
      </c>
      <c r="K154" s="41"/>
      <c r="L154" s="41" t="s">
        <v>252</v>
      </c>
      <c r="M154" s="4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41">
        <v>20220406</v>
      </c>
      <c r="C155" s="41" t="s">
        <v>250</v>
      </c>
      <c r="D155" s="41" t="s">
        <v>253</v>
      </c>
      <c r="E155" s="41" t="s">
        <v>18</v>
      </c>
      <c r="F155" s="41"/>
      <c r="G155" s="42">
        <v>10000</v>
      </c>
      <c r="H155" s="42"/>
      <c r="I155" s="43">
        <f t="shared" si="0"/>
        <v>5300019</v>
      </c>
      <c r="J155" s="41">
        <v>20220406</v>
      </c>
      <c r="K155" s="41"/>
      <c r="L155" s="41" t="s">
        <v>252</v>
      </c>
      <c r="M155" s="4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41">
        <v>20220406</v>
      </c>
      <c r="C156" s="41" t="s">
        <v>250</v>
      </c>
      <c r="D156" s="41" t="s">
        <v>253</v>
      </c>
      <c r="E156" s="41" t="s">
        <v>18</v>
      </c>
      <c r="F156" s="41"/>
      <c r="G156" s="42">
        <v>10000</v>
      </c>
      <c r="H156" s="42"/>
      <c r="I156" s="43">
        <f t="shared" si="0"/>
        <v>5310019</v>
      </c>
      <c r="J156" s="41">
        <v>20220406</v>
      </c>
      <c r="K156" s="41"/>
      <c r="L156" s="41" t="s">
        <v>252</v>
      </c>
      <c r="M156" s="4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41">
        <v>20220406</v>
      </c>
      <c r="C157" s="41" t="s">
        <v>250</v>
      </c>
      <c r="D157" s="41" t="s">
        <v>253</v>
      </c>
      <c r="E157" s="41" t="s">
        <v>18</v>
      </c>
      <c r="F157" s="41"/>
      <c r="G157" s="42">
        <v>10000</v>
      </c>
      <c r="H157" s="42"/>
      <c r="I157" s="43">
        <f t="shared" si="0"/>
        <v>5320019</v>
      </c>
      <c r="J157" s="41">
        <v>20220406</v>
      </c>
      <c r="K157" s="41"/>
      <c r="L157" s="41" t="s">
        <v>252</v>
      </c>
      <c r="M157" s="4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41">
        <v>20220406</v>
      </c>
      <c r="C158" s="41" t="s">
        <v>250</v>
      </c>
      <c r="D158" s="41" t="s">
        <v>253</v>
      </c>
      <c r="E158" s="41" t="s">
        <v>18</v>
      </c>
      <c r="F158" s="41"/>
      <c r="G158" s="42">
        <v>10000</v>
      </c>
      <c r="H158" s="42"/>
      <c r="I158" s="43">
        <f t="shared" si="0"/>
        <v>5330019</v>
      </c>
      <c r="J158" s="41">
        <v>20220406</v>
      </c>
      <c r="K158" s="41"/>
      <c r="L158" s="41" t="s">
        <v>252</v>
      </c>
      <c r="M158" s="4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41">
        <v>20220406</v>
      </c>
      <c r="C159" s="41" t="s">
        <v>250</v>
      </c>
      <c r="D159" s="41" t="s">
        <v>253</v>
      </c>
      <c r="E159" s="41" t="s">
        <v>18</v>
      </c>
      <c r="F159" s="41"/>
      <c r="G159" s="42">
        <v>10000</v>
      </c>
      <c r="H159" s="42"/>
      <c r="I159" s="43">
        <f t="shared" si="0"/>
        <v>5340019</v>
      </c>
      <c r="J159" s="41">
        <v>20220406</v>
      </c>
      <c r="K159" s="41"/>
      <c r="L159" s="41" t="s">
        <v>252</v>
      </c>
      <c r="M159" s="4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41">
        <v>20220406</v>
      </c>
      <c r="C160" s="41" t="s">
        <v>250</v>
      </c>
      <c r="D160" s="41" t="s">
        <v>253</v>
      </c>
      <c r="E160" s="41" t="s">
        <v>18</v>
      </c>
      <c r="F160" s="41"/>
      <c r="G160" s="42">
        <v>10000</v>
      </c>
      <c r="H160" s="42"/>
      <c r="I160" s="43">
        <f t="shared" si="0"/>
        <v>5350019</v>
      </c>
      <c r="J160" s="41">
        <v>20220406</v>
      </c>
      <c r="K160" s="41"/>
      <c r="L160" s="41" t="s">
        <v>252</v>
      </c>
      <c r="M160" s="4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41">
        <v>20220406</v>
      </c>
      <c r="C161" s="41" t="s">
        <v>250</v>
      </c>
      <c r="D161" s="41" t="s">
        <v>253</v>
      </c>
      <c r="E161" s="41" t="s">
        <v>18</v>
      </c>
      <c r="F161" s="41"/>
      <c r="G161" s="42">
        <v>10000</v>
      </c>
      <c r="H161" s="42"/>
      <c r="I161" s="43">
        <f t="shared" si="0"/>
        <v>5360019</v>
      </c>
      <c r="J161" s="41">
        <v>20220406</v>
      </c>
      <c r="K161" s="41"/>
      <c r="L161" s="41" t="s">
        <v>252</v>
      </c>
      <c r="M161" s="4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41">
        <v>20220406</v>
      </c>
      <c r="C162" s="41" t="s">
        <v>250</v>
      </c>
      <c r="D162" s="41" t="s">
        <v>253</v>
      </c>
      <c r="E162" s="41" t="s">
        <v>18</v>
      </c>
      <c r="F162" s="41"/>
      <c r="G162" s="42">
        <v>10000</v>
      </c>
      <c r="H162" s="42"/>
      <c r="I162" s="43">
        <f t="shared" si="0"/>
        <v>5370019</v>
      </c>
      <c r="J162" s="41">
        <v>20220406</v>
      </c>
      <c r="K162" s="41"/>
      <c r="L162" s="41" t="s">
        <v>252</v>
      </c>
      <c r="M162" s="4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41">
        <v>20220406</v>
      </c>
      <c r="C163" s="41" t="s">
        <v>250</v>
      </c>
      <c r="D163" s="41" t="s">
        <v>253</v>
      </c>
      <c r="E163" s="41" t="s">
        <v>18</v>
      </c>
      <c r="F163" s="41"/>
      <c r="G163" s="42">
        <v>10000</v>
      </c>
      <c r="H163" s="42"/>
      <c r="I163" s="43">
        <f t="shared" si="0"/>
        <v>5380019</v>
      </c>
      <c r="J163" s="41">
        <v>20220406</v>
      </c>
      <c r="K163" s="41"/>
      <c r="L163" s="41" t="s">
        <v>252</v>
      </c>
      <c r="M163" s="4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41">
        <v>20220406</v>
      </c>
      <c r="C164" s="41" t="s">
        <v>250</v>
      </c>
      <c r="D164" s="41" t="s">
        <v>253</v>
      </c>
      <c r="E164" s="41" t="s">
        <v>18</v>
      </c>
      <c r="F164" s="41"/>
      <c r="G164" s="42">
        <v>10000</v>
      </c>
      <c r="H164" s="42"/>
      <c r="I164" s="43">
        <f t="shared" si="0"/>
        <v>5390019</v>
      </c>
      <c r="J164" s="41">
        <v>20220406</v>
      </c>
      <c r="K164" s="41"/>
      <c r="L164" s="41" t="s">
        <v>252</v>
      </c>
      <c r="M164" s="4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41">
        <v>20220406</v>
      </c>
      <c r="C165" s="41" t="s">
        <v>250</v>
      </c>
      <c r="D165" s="41" t="s">
        <v>253</v>
      </c>
      <c r="E165" s="41" t="s">
        <v>18</v>
      </c>
      <c r="F165" s="41"/>
      <c r="G165" s="42">
        <v>10000</v>
      </c>
      <c r="H165" s="42"/>
      <c r="I165" s="43">
        <f t="shared" si="0"/>
        <v>5400019</v>
      </c>
      <c r="J165" s="41">
        <v>20220406</v>
      </c>
      <c r="K165" s="41"/>
      <c r="L165" s="41" t="s">
        <v>252</v>
      </c>
      <c r="M165" s="4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41">
        <v>20220406</v>
      </c>
      <c r="C166" s="41" t="s">
        <v>250</v>
      </c>
      <c r="D166" s="41" t="s">
        <v>253</v>
      </c>
      <c r="E166" s="41" t="s">
        <v>18</v>
      </c>
      <c r="F166" s="41"/>
      <c r="G166" s="42">
        <v>10000</v>
      </c>
      <c r="H166" s="42"/>
      <c r="I166" s="43">
        <f t="shared" si="0"/>
        <v>5410019</v>
      </c>
      <c r="J166" s="41">
        <v>20220406</v>
      </c>
      <c r="K166" s="41"/>
      <c r="L166" s="41" t="s">
        <v>252</v>
      </c>
      <c r="M166" s="4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41">
        <v>20220406</v>
      </c>
      <c r="C167" s="41" t="s">
        <v>250</v>
      </c>
      <c r="D167" s="41" t="s">
        <v>253</v>
      </c>
      <c r="E167" s="41" t="s">
        <v>18</v>
      </c>
      <c r="F167" s="41"/>
      <c r="G167" s="42">
        <v>5000</v>
      </c>
      <c r="H167" s="42"/>
      <c r="I167" s="43">
        <f t="shared" si="0"/>
        <v>5415019</v>
      </c>
      <c r="J167" s="41">
        <v>20220406</v>
      </c>
      <c r="K167" s="41"/>
      <c r="L167" s="41" t="s">
        <v>252</v>
      </c>
      <c r="M167" s="4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41">
        <v>20220406</v>
      </c>
      <c r="C168" s="41" t="s">
        <v>250</v>
      </c>
      <c r="D168" s="41" t="s">
        <v>253</v>
      </c>
      <c r="E168" s="41" t="s">
        <v>18</v>
      </c>
      <c r="F168" s="41"/>
      <c r="G168" s="42">
        <v>10000</v>
      </c>
      <c r="H168" s="42"/>
      <c r="I168" s="43">
        <f t="shared" si="0"/>
        <v>5425019</v>
      </c>
      <c r="J168" s="41">
        <v>20220406</v>
      </c>
      <c r="K168" s="41"/>
      <c r="L168" s="41" t="s">
        <v>252</v>
      </c>
      <c r="M168" s="4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41">
        <v>20220406</v>
      </c>
      <c r="C169" s="41" t="s">
        <v>250</v>
      </c>
      <c r="D169" s="41" t="s">
        <v>253</v>
      </c>
      <c r="E169" s="41" t="s">
        <v>18</v>
      </c>
      <c r="F169" s="41"/>
      <c r="G169" s="42">
        <v>10000</v>
      </c>
      <c r="H169" s="42"/>
      <c r="I169" s="43">
        <f t="shared" si="0"/>
        <v>5435019</v>
      </c>
      <c r="J169" s="41">
        <v>20220406</v>
      </c>
      <c r="K169" s="41"/>
      <c r="L169" s="41" t="s">
        <v>252</v>
      </c>
      <c r="M169" s="4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41">
        <v>20220406</v>
      </c>
      <c r="C170" s="41" t="s">
        <v>250</v>
      </c>
      <c r="D170" s="41" t="s">
        <v>253</v>
      </c>
      <c r="E170" s="41" t="s">
        <v>18</v>
      </c>
      <c r="F170" s="41"/>
      <c r="G170" s="42">
        <v>10000</v>
      </c>
      <c r="H170" s="42"/>
      <c r="I170" s="43">
        <f t="shared" si="0"/>
        <v>5445019</v>
      </c>
      <c r="J170" s="41">
        <v>20220406</v>
      </c>
      <c r="K170" s="41"/>
      <c r="L170" s="41" t="s">
        <v>252</v>
      </c>
      <c r="M170" s="4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41">
        <v>20220407</v>
      </c>
      <c r="C171" s="41" t="s">
        <v>250</v>
      </c>
      <c r="D171" s="41" t="s">
        <v>253</v>
      </c>
      <c r="E171" s="41" t="s">
        <v>18</v>
      </c>
      <c r="F171" s="41"/>
      <c r="G171" s="42">
        <v>10000</v>
      </c>
      <c r="H171" s="42"/>
      <c r="I171" s="43">
        <f t="shared" si="0"/>
        <v>5455019</v>
      </c>
      <c r="J171" s="41">
        <v>20220407</v>
      </c>
      <c r="K171" s="41"/>
      <c r="L171" s="41" t="s">
        <v>252</v>
      </c>
      <c r="M171" s="4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41">
        <v>20220409</v>
      </c>
      <c r="C172" s="41" t="s">
        <v>250</v>
      </c>
      <c r="D172" s="41" t="s">
        <v>253</v>
      </c>
      <c r="E172" s="41" t="s">
        <v>18</v>
      </c>
      <c r="F172" s="41"/>
      <c r="G172" s="42">
        <v>10000</v>
      </c>
      <c r="H172" s="42"/>
      <c r="I172" s="43">
        <f t="shared" si="0"/>
        <v>5465019</v>
      </c>
      <c r="J172" s="41">
        <v>20220409</v>
      </c>
      <c r="K172" s="41"/>
      <c r="L172" s="41" t="s">
        <v>252</v>
      </c>
      <c r="M172" s="4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41">
        <v>20220410</v>
      </c>
      <c r="C173" s="41" t="s">
        <v>250</v>
      </c>
      <c r="D173" s="41" t="s">
        <v>253</v>
      </c>
      <c r="E173" s="41" t="s">
        <v>18</v>
      </c>
      <c r="F173" s="41"/>
      <c r="G173" s="42">
        <v>10000</v>
      </c>
      <c r="H173" s="42"/>
      <c r="I173" s="43">
        <f t="shared" si="0"/>
        <v>5475019</v>
      </c>
      <c r="J173" s="41">
        <v>20220410</v>
      </c>
      <c r="K173" s="41"/>
      <c r="L173" s="41" t="s">
        <v>252</v>
      </c>
      <c r="M173" s="4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41">
        <v>20220410</v>
      </c>
      <c r="C174" s="41" t="s">
        <v>250</v>
      </c>
      <c r="D174" s="41" t="s">
        <v>253</v>
      </c>
      <c r="E174" s="41" t="s">
        <v>18</v>
      </c>
      <c r="F174" s="41"/>
      <c r="G174" s="42">
        <v>10000</v>
      </c>
      <c r="H174" s="42"/>
      <c r="I174" s="43">
        <f t="shared" si="0"/>
        <v>5485019</v>
      </c>
      <c r="J174" s="41">
        <v>20220410</v>
      </c>
      <c r="K174" s="41"/>
      <c r="L174" s="41" t="s">
        <v>252</v>
      </c>
      <c r="M174" s="4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41">
        <v>20220410</v>
      </c>
      <c r="C175" s="41" t="s">
        <v>250</v>
      </c>
      <c r="D175" s="41" t="s">
        <v>253</v>
      </c>
      <c r="E175" s="41" t="s">
        <v>18</v>
      </c>
      <c r="F175" s="41"/>
      <c r="G175" s="42">
        <v>10000</v>
      </c>
      <c r="H175" s="42"/>
      <c r="I175" s="43">
        <f t="shared" si="0"/>
        <v>5495019</v>
      </c>
      <c r="J175" s="41">
        <v>20220410</v>
      </c>
      <c r="K175" s="41"/>
      <c r="L175" s="41" t="s">
        <v>252</v>
      </c>
      <c r="M175" s="4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41">
        <v>20220410</v>
      </c>
      <c r="C176" s="41" t="s">
        <v>250</v>
      </c>
      <c r="D176" s="41" t="s">
        <v>253</v>
      </c>
      <c r="E176" s="41" t="s">
        <v>18</v>
      </c>
      <c r="F176" s="41"/>
      <c r="G176" s="42">
        <v>10000</v>
      </c>
      <c r="H176" s="42"/>
      <c r="I176" s="43">
        <f t="shared" si="0"/>
        <v>5505019</v>
      </c>
      <c r="J176" s="41">
        <v>20220410</v>
      </c>
      <c r="K176" s="41"/>
      <c r="L176" s="41" t="s">
        <v>252</v>
      </c>
      <c r="M176" s="4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41">
        <v>20220412</v>
      </c>
      <c r="C177" s="41" t="s">
        <v>250</v>
      </c>
      <c r="D177" s="41" t="s">
        <v>255</v>
      </c>
      <c r="E177" s="41" t="s">
        <v>193</v>
      </c>
      <c r="F177" s="41" t="s">
        <v>256</v>
      </c>
      <c r="G177" s="42"/>
      <c r="H177" s="42">
        <v>5000</v>
      </c>
      <c r="I177" s="43">
        <f t="shared" si="0"/>
        <v>5500019</v>
      </c>
      <c r="J177" s="41">
        <v>20220412</v>
      </c>
      <c r="K177" s="41" t="s">
        <v>257</v>
      </c>
      <c r="L177" s="41" t="s">
        <v>252</v>
      </c>
      <c r="M177" s="41" t="s">
        <v>258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41">
        <v>20220414</v>
      </c>
      <c r="C178" s="41" t="s">
        <v>250</v>
      </c>
      <c r="D178" s="41" t="s">
        <v>259</v>
      </c>
      <c r="E178" s="41" t="s">
        <v>68</v>
      </c>
      <c r="F178" s="41" t="s">
        <v>260</v>
      </c>
      <c r="G178" s="42"/>
      <c r="H178" s="42">
        <v>253890</v>
      </c>
      <c r="I178" s="43">
        <f t="shared" si="0"/>
        <v>5246129</v>
      </c>
      <c r="J178" s="41">
        <v>20220414</v>
      </c>
      <c r="K178" s="41" t="s">
        <v>261</v>
      </c>
      <c r="L178" s="41" t="s">
        <v>262</v>
      </c>
      <c r="M178" s="4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41">
        <v>20220414</v>
      </c>
      <c r="C179" s="41" t="s">
        <v>250</v>
      </c>
      <c r="D179" s="41" t="s">
        <v>259</v>
      </c>
      <c r="E179" s="41" t="s">
        <v>68</v>
      </c>
      <c r="F179" s="41" t="s">
        <v>260</v>
      </c>
      <c r="G179" s="42"/>
      <c r="H179" s="42">
        <v>253890</v>
      </c>
      <c r="I179" s="43">
        <f t="shared" si="0"/>
        <v>4992239</v>
      </c>
      <c r="J179" s="41">
        <v>20220414</v>
      </c>
      <c r="K179" s="41" t="s">
        <v>261</v>
      </c>
      <c r="L179" s="41" t="s">
        <v>262</v>
      </c>
      <c r="M179" s="4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41">
        <v>20220414</v>
      </c>
      <c r="C180" s="41" t="s">
        <v>250</v>
      </c>
      <c r="D180" s="41" t="s">
        <v>259</v>
      </c>
      <c r="E180" s="41" t="s">
        <v>68</v>
      </c>
      <c r="F180" s="41" t="s">
        <v>260</v>
      </c>
      <c r="G180" s="42"/>
      <c r="H180" s="42">
        <v>115800</v>
      </c>
      <c r="I180" s="43">
        <f t="shared" si="0"/>
        <v>4876439</v>
      </c>
      <c r="J180" s="41">
        <v>20220414</v>
      </c>
      <c r="K180" s="41" t="s">
        <v>261</v>
      </c>
      <c r="L180" s="41" t="s">
        <v>262</v>
      </c>
      <c r="M180" s="4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41">
        <v>20220423</v>
      </c>
      <c r="C181" s="41" t="s">
        <v>250</v>
      </c>
      <c r="D181" s="41" t="s">
        <v>254</v>
      </c>
      <c r="E181" s="41" t="s">
        <v>24</v>
      </c>
      <c r="F181" s="41"/>
      <c r="G181" s="42">
        <v>345</v>
      </c>
      <c r="H181" s="42"/>
      <c r="I181" s="43">
        <f t="shared" si="0"/>
        <v>4876784</v>
      </c>
      <c r="J181" s="41">
        <v>20220423</v>
      </c>
      <c r="K181" s="41"/>
      <c r="L181" s="41" t="s">
        <v>252</v>
      </c>
      <c r="M181" s="4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41">
        <v>20220428</v>
      </c>
      <c r="C182" s="41" t="s">
        <v>250</v>
      </c>
      <c r="D182" s="41" t="s">
        <v>263</v>
      </c>
      <c r="E182" s="41" t="s">
        <v>22</v>
      </c>
      <c r="F182" s="41"/>
      <c r="G182" s="42">
        <v>222222</v>
      </c>
      <c r="H182" s="42"/>
      <c r="I182" s="43">
        <f t="shared" si="0"/>
        <v>5099006</v>
      </c>
      <c r="J182" s="41">
        <v>20220428</v>
      </c>
      <c r="K182" s="41"/>
      <c r="L182" s="41" t="s">
        <v>252</v>
      </c>
      <c r="M182" s="4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41">
        <v>20220505</v>
      </c>
      <c r="C183" s="41" t="s">
        <v>250</v>
      </c>
      <c r="D183" s="41" t="s">
        <v>264</v>
      </c>
      <c r="E183" s="41" t="s">
        <v>13</v>
      </c>
      <c r="F183" s="41"/>
      <c r="G183" s="42">
        <v>1312000</v>
      </c>
      <c r="H183" s="42"/>
      <c r="I183" s="43">
        <f t="shared" si="0"/>
        <v>6411006</v>
      </c>
      <c r="J183" s="41">
        <v>20220505</v>
      </c>
      <c r="K183" s="41"/>
      <c r="L183" s="41" t="s">
        <v>252</v>
      </c>
      <c r="M183" s="4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41">
        <v>20220508</v>
      </c>
      <c r="C184" s="41" t="s">
        <v>250</v>
      </c>
      <c r="D184" s="41" t="s">
        <v>265</v>
      </c>
      <c r="E184" s="41" t="s">
        <v>182</v>
      </c>
      <c r="F184" s="41" t="s">
        <v>266</v>
      </c>
      <c r="G184" s="42"/>
      <c r="H184" s="42">
        <v>213912</v>
      </c>
      <c r="I184" s="43">
        <f t="shared" si="0"/>
        <v>6197094</v>
      </c>
      <c r="J184" s="41">
        <v>20220508</v>
      </c>
      <c r="K184" s="41"/>
      <c r="L184" s="41" t="s">
        <v>262</v>
      </c>
      <c r="M184" s="41" t="s">
        <v>267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41">
        <v>20220522</v>
      </c>
      <c r="C185" s="41" t="s">
        <v>250</v>
      </c>
      <c r="D185" s="41" t="s">
        <v>268</v>
      </c>
      <c r="E185" s="41" t="s">
        <v>214</v>
      </c>
      <c r="F185" s="41" t="s">
        <v>256</v>
      </c>
      <c r="G185" s="42"/>
      <c r="H185" s="42">
        <v>5000000</v>
      </c>
      <c r="I185" s="43">
        <f t="shared" si="0"/>
        <v>1197094</v>
      </c>
      <c r="J185" s="41">
        <v>20220522</v>
      </c>
      <c r="K185" s="41" t="s">
        <v>269</v>
      </c>
      <c r="L185" s="41" t="s">
        <v>252</v>
      </c>
      <c r="M185" s="41" t="s">
        <v>270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41">
        <v>20220522</v>
      </c>
      <c r="C186" s="41" t="s">
        <v>250</v>
      </c>
      <c r="D186" s="41" t="s">
        <v>268</v>
      </c>
      <c r="E186" s="41" t="s">
        <v>214</v>
      </c>
      <c r="F186" s="41" t="s">
        <v>256</v>
      </c>
      <c r="G186" s="42"/>
      <c r="H186" s="42">
        <v>1197094</v>
      </c>
      <c r="I186" s="43">
        <f t="shared" si="0"/>
        <v>0</v>
      </c>
      <c r="J186" s="41">
        <v>20220522</v>
      </c>
      <c r="K186" s="41" t="s">
        <v>269</v>
      </c>
      <c r="L186" s="41" t="s">
        <v>252</v>
      </c>
      <c r="M186" s="41" t="s">
        <v>270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41">
        <v>20220522</v>
      </c>
      <c r="C187" s="41" t="s">
        <v>271</v>
      </c>
      <c r="D187" s="47" t="s">
        <v>272</v>
      </c>
      <c r="E187" s="41" t="s">
        <v>24</v>
      </c>
      <c r="F187" s="41"/>
      <c r="G187" s="48">
        <v>1</v>
      </c>
      <c r="H187" s="42"/>
      <c r="I187" s="43">
        <f t="shared" si="0"/>
        <v>1</v>
      </c>
      <c r="J187" s="41">
        <v>20220522</v>
      </c>
      <c r="K187" s="41"/>
      <c r="L187" s="41" t="s">
        <v>252</v>
      </c>
      <c r="M187" s="4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41">
        <v>20220522</v>
      </c>
      <c r="C188" s="41" t="s">
        <v>271</v>
      </c>
      <c r="D188" s="47" t="s">
        <v>273</v>
      </c>
      <c r="E188" s="41" t="s">
        <v>24</v>
      </c>
      <c r="F188" s="49"/>
      <c r="G188" s="48">
        <v>1</v>
      </c>
      <c r="H188" s="42"/>
      <c r="I188" s="43">
        <f t="shared" si="0"/>
        <v>2</v>
      </c>
      <c r="J188" s="41">
        <v>20220522</v>
      </c>
      <c r="K188" s="41"/>
      <c r="L188" s="41" t="s">
        <v>252</v>
      </c>
      <c r="M188" s="4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41">
        <v>20220522</v>
      </c>
      <c r="C189" s="41" t="s">
        <v>271</v>
      </c>
      <c r="D189" s="41" t="s">
        <v>268</v>
      </c>
      <c r="E189" s="41" t="s">
        <v>214</v>
      </c>
      <c r="F189" s="41" t="s">
        <v>256</v>
      </c>
      <c r="G189" s="42">
        <v>5000000</v>
      </c>
      <c r="H189" s="42"/>
      <c r="I189" s="43">
        <f t="shared" si="0"/>
        <v>5000002</v>
      </c>
      <c r="J189" s="41">
        <v>20220522</v>
      </c>
      <c r="K189" s="41"/>
      <c r="L189" s="41" t="s">
        <v>252</v>
      </c>
      <c r="M189" s="41" t="s">
        <v>270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41">
        <v>20220522</v>
      </c>
      <c r="C190" s="41" t="s">
        <v>271</v>
      </c>
      <c r="D190" s="41" t="s">
        <v>268</v>
      </c>
      <c r="E190" s="41" t="s">
        <v>214</v>
      </c>
      <c r="F190" s="41" t="s">
        <v>256</v>
      </c>
      <c r="G190" s="42">
        <v>1197094</v>
      </c>
      <c r="H190" s="42"/>
      <c r="I190" s="43">
        <f t="shared" si="0"/>
        <v>6197096</v>
      </c>
      <c r="J190" s="41">
        <v>20220522</v>
      </c>
      <c r="K190" s="41"/>
      <c r="L190" s="41" t="s">
        <v>252</v>
      </c>
      <c r="M190" s="41" t="s">
        <v>270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41">
        <v>20220522</v>
      </c>
      <c r="C191" s="41" t="s">
        <v>271</v>
      </c>
      <c r="D191" s="41" t="s">
        <v>253</v>
      </c>
      <c r="E191" s="41" t="s">
        <v>18</v>
      </c>
      <c r="F191" s="41"/>
      <c r="G191" s="42">
        <v>10000</v>
      </c>
      <c r="H191" s="42"/>
      <c r="I191" s="43">
        <f t="shared" si="0"/>
        <v>6207096</v>
      </c>
      <c r="J191" s="41">
        <v>20220522</v>
      </c>
      <c r="K191" s="41"/>
      <c r="L191" s="41" t="s">
        <v>252</v>
      </c>
      <c r="M191" s="4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41">
        <v>20220522</v>
      </c>
      <c r="C192" s="41" t="s">
        <v>271</v>
      </c>
      <c r="D192" s="41" t="s">
        <v>253</v>
      </c>
      <c r="E192" s="41" t="s">
        <v>18</v>
      </c>
      <c r="F192" s="41"/>
      <c r="G192" s="42">
        <v>10000</v>
      </c>
      <c r="H192" s="42"/>
      <c r="I192" s="43">
        <f t="shared" si="0"/>
        <v>6217096</v>
      </c>
      <c r="J192" s="41">
        <v>20220522</v>
      </c>
      <c r="K192" s="41"/>
      <c r="L192" s="41" t="s">
        <v>252</v>
      </c>
      <c r="M192" s="4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41">
        <v>20220522</v>
      </c>
      <c r="C193" s="41" t="s">
        <v>271</v>
      </c>
      <c r="D193" s="41" t="s">
        <v>253</v>
      </c>
      <c r="E193" s="41" t="s">
        <v>18</v>
      </c>
      <c r="F193" s="41"/>
      <c r="G193" s="42">
        <v>10000</v>
      </c>
      <c r="H193" s="42"/>
      <c r="I193" s="43">
        <f t="shared" si="0"/>
        <v>6227096</v>
      </c>
      <c r="J193" s="41">
        <v>20220522</v>
      </c>
      <c r="K193" s="41"/>
      <c r="L193" s="41" t="s">
        <v>252</v>
      </c>
      <c r="M193" s="4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41">
        <v>20220522</v>
      </c>
      <c r="C194" s="41" t="s">
        <v>271</v>
      </c>
      <c r="D194" s="41" t="s">
        <v>253</v>
      </c>
      <c r="E194" s="41" t="s">
        <v>18</v>
      </c>
      <c r="F194" s="41"/>
      <c r="G194" s="42">
        <v>10000</v>
      </c>
      <c r="H194" s="42"/>
      <c r="I194" s="43">
        <f t="shared" si="0"/>
        <v>6237096</v>
      </c>
      <c r="J194" s="41">
        <v>20220522</v>
      </c>
      <c r="K194" s="41"/>
      <c r="L194" s="41" t="s">
        <v>252</v>
      </c>
      <c r="M194" s="4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41">
        <v>20220522</v>
      </c>
      <c r="C195" s="41" t="s">
        <v>271</v>
      </c>
      <c r="D195" s="41" t="s">
        <v>253</v>
      </c>
      <c r="E195" s="41" t="s">
        <v>18</v>
      </c>
      <c r="F195" s="41"/>
      <c r="G195" s="42">
        <v>10000</v>
      </c>
      <c r="H195" s="42"/>
      <c r="I195" s="43">
        <f t="shared" si="0"/>
        <v>6247096</v>
      </c>
      <c r="J195" s="41">
        <v>20220522</v>
      </c>
      <c r="K195" s="41"/>
      <c r="L195" s="41" t="s">
        <v>252</v>
      </c>
      <c r="M195" s="4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41">
        <v>20220522</v>
      </c>
      <c r="C196" s="41" t="s">
        <v>271</v>
      </c>
      <c r="D196" s="41" t="s">
        <v>253</v>
      </c>
      <c r="E196" s="41" t="s">
        <v>18</v>
      </c>
      <c r="F196" s="41"/>
      <c r="G196" s="42">
        <v>10000</v>
      </c>
      <c r="H196" s="42"/>
      <c r="I196" s="43">
        <f t="shared" si="0"/>
        <v>6257096</v>
      </c>
      <c r="J196" s="41">
        <v>20220522</v>
      </c>
      <c r="K196" s="41"/>
      <c r="L196" s="41" t="s">
        <v>252</v>
      </c>
      <c r="M196" s="4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41">
        <v>20220522</v>
      </c>
      <c r="C197" s="41" t="s">
        <v>271</v>
      </c>
      <c r="D197" s="41" t="s">
        <v>253</v>
      </c>
      <c r="E197" s="41" t="s">
        <v>18</v>
      </c>
      <c r="F197" s="41"/>
      <c r="G197" s="42">
        <v>10000</v>
      </c>
      <c r="H197" s="42"/>
      <c r="I197" s="43">
        <f t="shared" si="0"/>
        <v>6267096</v>
      </c>
      <c r="J197" s="41">
        <v>20220522</v>
      </c>
      <c r="K197" s="41"/>
      <c r="L197" s="41" t="s">
        <v>252</v>
      </c>
      <c r="M197" s="4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41">
        <v>20220522</v>
      </c>
      <c r="C198" s="41" t="s">
        <v>271</v>
      </c>
      <c r="D198" s="41" t="s">
        <v>253</v>
      </c>
      <c r="E198" s="41" t="s">
        <v>18</v>
      </c>
      <c r="F198" s="41"/>
      <c r="G198" s="42">
        <v>10000</v>
      </c>
      <c r="H198" s="42"/>
      <c r="I198" s="43">
        <f t="shared" si="0"/>
        <v>6277096</v>
      </c>
      <c r="J198" s="41">
        <v>20220522</v>
      </c>
      <c r="K198" s="41"/>
      <c r="L198" s="41" t="s">
        <v>252</v>
      </c>
      <c r="M198" s="4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41">
        <v>20220522</v>
      </c>
      <c r="C199" s="41" t="s">
        <v>271</v>
      </c>
      <c r="D199" s="41" t="s">
        <v>253</v>
      </c>
      <c r="E199" s="41" t="s">
        <v>18</v>
      </c>
      <c r="F199" s="41"/>
      <c r="G199" s="42">
        <v>10000</v>
      </c>
      <c r="H199" s="42"/>
      <c r="I199" s="43">
        <f t="shared" si="0"/>
        <v>6287096</v>
      </c>
      <c r="J199" s="41">
        <v>20220522</v>
      </c>
      <c r="K199" s="41"/>
      <c r="L199" s="41" t="s">
        <v>252</v>
      </c>
      <c r="M199" s="4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41">
        <v>20220523</v>
      </c>
      <c r="C200" s="41" t="s">
        <v>271</v>
      </c>
      <c r="D200" s="41" t="s">
        <v>253</v>
      </c>
      <c r="E200" s="41" t="s">
        <v>18</v>
      </c>
      <c r="F200" s="41"/>
      <c r="G200" s="42">
        <v>10000</v>
      </c>
      <c r="H200" s="42"/>
      <c r="I200" s="43">
        <f t="shared" si="0"/>
        <v>6297096</v>
      </c>
      <c r="J200" s="41">
        <v>20220523</v>
      </c>
      <c r="K200" s="41"/>
      <c r="L200" s="41" t="s">
        <v>252</v>
      </c>
      <c r="M200" s="4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41">
        <v>20220524</v>
      </c>
      <c r="C201" s="41" t="s">
        <v>271</v>
      </c>
      <c r="D201" s="41" t="s">
        <v>253</v>
      </c>
      <c r="E201" s="41" t="s">
        <v>18</v>
      </c>
      <c r="F201" s="41"/>
      <c r="G201" s="42">
        <v>10000</v>
      </c>
      <c r="H201" s="42"/>
      <c r="I201" s="43">
        <f t="shared" si="0"/>
        <v>6307096</v>
      </c>
      <c r="J201" s="41">
        <v>20220524</v>
      </c>
      <c r="K201" s="41"/>
      <c r="L201" s="41" t="s">
        <v>252</v>
      </c>
      <c r="M201" s="4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41">
        <v>20220525</v>
      </c>
      <c r="C202" s="41" t="s">
        <v>271</v>
      </c>
      <c r="D202" s="41" t="s">
        <v>253</v>
      </c>
      <c r="E202" s="41" t="s">
        <v>18</v>
      </c>
      <c r="F202" s="41"/>
      <c r="G202" s="42">
        <v>10000</v>
      </c>
      <c r="H202" s="42"/>
      <c r="I202" s="43">
        <f t="shared" si="0"/>
        <v>6317096</v>
      </c>
      <c r="J202" s="41">
        <v>20220525</v>
      </c>
      <c r="K202" s="41"/>
      <c r="L202" s="41" t="s">
        <v>252</v>
      </c>
      <c r="M202" s="4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41">
        <v>20220531</v>
      </c>
      <c r="C203" s="41" t="s">
        <v>271</v>
      </c>
      <c r="D203" s="41" t="s">
        <v>253</v>
      </c>
      <c r="E203" s="41" t="s">
        <v>18</v>
      </c>
      <c r="F203" s="41"/>
      <c r="G203" s="42">
        <v>10000</v>
      </c>
      <c r="H203" s="42"/>
      <c r="I203" s="43">
        <f t="shared" si="0"/>
        <v>6327096</v>
      </c>
      <c r="J203" s="41">
        <v>20220531</v>
      </c>
      <c r="K203" s="41"/>
      <c r="L203" s="41" t="s">
        <v>252</v>
      </c>
      <c r="M203" s="4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41">
        <v>20220531</v>
      </c>
      <c r="C204" s="41" t="s">
        <v>271</v>
      </c>
      <c r="D204" s="41" t="s">
        <v>274</v>
      </c>
      <c r="E204" s="41" t="s">
        <v>129</v>
      </c>
      <c r="F204" s="41" t="s">
        <v>260</v>
      </c>
      <c r="G204" s="42"/>
      <c r="H204" s="42">
        <v>34100</v>
      </c>
      <c r="I204" s="43">
        <f t="shared" si="0"/>
        <v>6292996</v>
      </c>
      <c r="J204" s="41">
        <v>20220821</v>
      </c>
      <c r="K204" s="41" t="s">
        <v>275</v>
      </c>
      <c r="L204" s="41" t="s">
        <v>262</v>
      </c>
      <c r="M204" s="4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41">
        <v>20220603</v>
      </c>
      <c r="C205" s="41" t="s">
        <v>271</v>
      </c>
      <c r="D205" s="41" t="s">
        <v>253</v>
      </c>
      <c r="E205" s="41" t="s">
        <v>18</v>
      </c>
      <c r="F205" s="41"/>
      <c r="G205" s="42">
        <v>10000</v>
      </c>
      <c r="H205" s="42"/>
      <c r="I205" s="43">
        <f t="shared" si="0"/>
        <v>6302996</v>
      </c>
      <c r="J205" s="41">
        <v>20220603</v>
      </c>
      <c r="K205" s="41"/>
      <c r="L205" s="41" t="s">
        <v>252</v>
      </c>
      <c r="M205" s="4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41">
        <v>20220603</v>
      </c>
      <c r="C206" s="41" t="s">
        <v>271</v>
      </c>
      <c r="D206" s="41" t="s">
        <v>253</v>
      </c>
      <c r="E206" s="41" t="s">
        <v>18</v>
      </c>
      <c r="F206" s="41"/>
      <c r="G206" s="42">
        <v>10000</v>
      </c>
      <c r="H206" s="42"/>
      <c r="I206" s="43">
        <f t="shared" si="0"/>
        <v>6312996</v>
      </c>
      <c r="J206" s="41">
        <v>20220603</v>
      </c>
      <c r="K206" s="41"/>
      <c r="L206" s="41" t="s">
        <v>252</v>
      </c>
      <c r="M206" s="4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41">
        <v>20220603</v>
      </c>
      <c r="C207" s="41" t="s">
        <v>271</v>
      </c>
      <c r="D207" s="41" t="s">
        <v>253</v>
      </c>
      <c r="E207" s="41" t="s">
        <v>18</v>
      </c>
      <c r="F207" s="41"/>
      <c r="G207" s="42">
        <v>10000</v>
      </c>
      <c r="H207" s="42"/>
      <c r="I207" s="43">
        <f t="shared" si="0"/>
        <v>6322996</v>
      </c>
      <c r="J207" s="41">
        <v>20220603</v>
      </c>
      <c r="K207" s="41"/>
      <c r="L207" s="41" t="s">
        <v>252</v>
      </c>
      <c r="M207" s="4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41">
        <v>20220603</v>
      </c>
      <c r="C208" s="41" t="s">
        <v>271</v>
      </c>
      <c r="D208" s="41" t="s">
        <v>253</v>
      </c>
      <c r="E208" s="41" t="s">
        <v>18</v>
      </c>
      <c r="F208" s="41"/>
      <c r="G208" s="42">
        <v>10000</v>
      </c>
      <c r="H208" s="42"/>
      <c r="I208" s="43">
        <f t="shared" si="0"/>
        <v>6332996</v>
      </c>
      <c r="J208" s="41">
        <v>20220603</v>
      </c>
      <c r="K208" s="41"/>
      <c r="L208" s="41" t="s">
        <v>252</v>
      </c>
      <c r="M208" s="4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41">
        <v>20220603</v>
      </c>
      <c r="C209" s="41" t="s">
        <v>271</v>
      </c>
      <c r="D209" s="41" t="s">
        <v>253</v>
      </c>
      <c r="E209" s="41" t="s">
        <v>18</v>
      </c>
      <c r="F209" s="41"/>
      <c r="G209" s="42">
        <v>10000</v>
      </c>
      <c r="H209" s="42"/>
      <c r="I209" s="43">
        <f t="shared" si="0"/>
        <v>6342996</v>
      </c>
      <c r="J209" s="41">
        <v>20220603</v>
      </c>
      <c r="K209" s="41"/>
      <c r="L209" s="41" t="s">
        <v>252</v>
      </c>
      <c r="M209" s="4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41">
        <v>20220603</v>
      </c>
      <c r="C210" s="41" t="s">
        <v>271</v>
      </c>
      <c r="D210" s="41" t="s">
        <v>253</v>
      </c>
      <c r="E210" s="41" t="s">
        <v>18</v>
      </c>
      <c r="F210" s="41"/>
      <c r="G210" s="42">
        <v>10000</v>
      </c>
      <c r="H210" s="42"/>
      <c r="I210" s="43">
        <f t="shared" si="0"/>
        <v>6352996</v>
      </c>
      <c r="J210" s="41">
        <v>20220604</v>
      </c>
      <c r="K210" s="41"/>
      <c r="L210" s="41" t="s">
        <v>252</v>
      </c>
      <c r="M210" s="4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41">
        <v>20220604</v>
      </c>
      <c r="C211" s="41" t="s">
        <v>271</v>
      </c>
      <c r="D211" s="41" t="s">
        <v>276</v>
      </c>
      <c r="E211" s="41" t="s">
        <v>71</v>
      </c>
      <c r="F211" s="41" t="s">
        <v>260</v>
      </c>
      <c r="G211" s="42"/>
      <c r="H211" s="42">
        <v>165600</v>
      </c>
      <c r="I211" s="43">
        <f t="shared" si="0"/>
        <v>6187396</v>
      </c>
      <c r="J211" s="41">
        <v>20220604</v>
      </c>
      <c r="K211" s="41" t="s">
        <v>275</v>
      </c>
      <c r="L211" s="41" t="s">
        <v>262</v>
      </c>
      <c r="M211" s="4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41">
        <v>20220604</v>
      </c>
      <c r="C212" s="41" t="s">
        <v>271</v>
      </c>
      <c r="D212" s="41" t="s">
        <v>276</v>
      </c>
      <c r="E212" s="41" t="s">
        <v>71</v>
      </c>
      <c r="F212" s="41" t="s">
        <v>260</v>
      </c>
      <c r="G212" s="42"/>
      <c r="H212" s="42">
        <v>384930</v>
      </c>
      <c r="I212" s="43">
        <f t="shared" si="0"/>
        <v>5802466</v>
      </c>
      <c r="J212" s="41">
        <v>20220604</v>
      </c>
      <c r="K212" s="41" t="s">
        <v>275</v>
      </c>
      <c r="L212" s="41" t="s">
        <v>262</v>
      </c>
      <c r="M212" s="4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41">
        <v>20220604</v>
      </c>
      <c r="C213" s="41" t="s">
        <v>271</v>
      </c>
      <c r="D213" s="41" t="s">
        <v>276</v>
      </c>
      <c r="E213" s="41" t="s">
        <v>71</v>
      </c>
      <c r="F213" s="41" t="s">
        <v>260</v>
      </c>
      <c r="G213" s="42"/>
      <c r="H213" s="42">
        <v>95370</v>
      </c>
      <c r="I213" s="43">
        <f t="shared" si="0"/>
        <v>5707096</v>
      </c>
      <c r="J213" s="41">
        <v>20220608</v>
      </c>
      <c r="K213" s="41" t="s">
        <v>275</v>
      </c>
      <c r="L213" s="41" t="s">
        <v>262</v>
      </c>
      <c r="M213" s="4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41">
        <v>20220608</v>
      </c>
      <c r="C214" s="41" t="s">
        <v>271</v>
      </c>
      <c r="D214" s="41" t="s">
        <v>255</v>
      </c>
      <c r="E214" s="41" t="s">
        <v>193</v>
      </c>
      <c r="F214" s="41"/>
      <c r="G214" s="42"/>
      <c r="H214" s="42">
        <v>10000</v>
      </c>
      <c r="I214" s="43">
        <f t="shared" si="0"/>
        <v>5697096</v>
      </c>
      <c r="J214" s="41">
        <v>20220618</v>
      </c>
      <c r="K214" s="41" t="s">
        <v>277</v>
      </c>
      <c r="L214" s="41" t="s">
        <v>252</v>
      </c>
      <c r="M214" s="41" t="s">
        <v>278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41">
        <v>20220618</v>
      </c>
      <c r="C215" s="41" t="s">
        <v>271</v>
      </c>
      <c r="D215" s="41" t="s">
        <v>254</v>
      </c>
      <c r="E215" s="41" t="s">
        <v>24</v>
      </c>
      <c r="F215" s="41"/>
      <c r="G215" s="42">
        <v>385</v>
      </c>
      <c r="H215" s="42"/>
      <c r="I215" s="43">
        <f t="shared" si="0"/>
        <v>5697481</v>
      </c>
      <c r="J215" s="41">
        <v>20220627</v>
      </c>
      <c r="K215" s="41"/>
      <c r="L215" s="41" t="s">
        <v>252</v>
      </c>
      <c r="M215" s="4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41">
        <v>20220627</v>
      </c>
      <c r="C216" s="41" t="s">
        <v>271</v>
      </c>
      <c r="D216" s="41" t="s">
        <v>279</v>
      </c>
      <c r="E216" s="41" t="s">
        <v>122</v>
      </c>
      <c r="F216" s="41" t="s">
        <v>260</v>
      </c>
      <c r="G216" s="42"/>
      <c r="H216" s="42">
        <v>93000</v>
      </c>
      <c r="I216" s="43">
        <f t="shared" si="0"/>
        <v>5604481</v>
      </c>
      <c r="J216" s="41">
        <v>20220627</v>
      </c>
      <c r="K216" s="41" t="s">
        <v>280</v>
      </c>
      <c r="L216" s="41" t="s">
        <v>262</v>
      </c>
      <c r="M216" s="4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41">
        <v>20220627</v>
      </c>
      <c r="C217" s="41" t="s">
        <v>271</v>
      </c>
      <c r="D217" s="41" t="s">
        <v>279</v>
      </c>
      <c r="E217" s="41" t="s">
        <v>122</v>
      </c>
      <c r="F217" s="41" t="s">
        <v>260</v>
      </c>
      <c r="G217" s="42"/>
      <c r="H217" s="42">
        <v>41400</v>
      </c>
      <c r="I217" s="43">
        <f t="shared" si="0"/>
        <v>5563081</v>
      </c>
      <c r="J217" s="41">
        <v>20220717</v>
      </c>
      <c r="K217" s="41" t="s">
        <v>280</v>
      </c>
      <c r="L217" s="41" t="s">
        <v>262</v>
      </c>
      <c r="M217" s="4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41">
        <v>20220717</v>
      </c>
      <c r="C218" s="41" t="s">
        <v>271</v>
      </c>
      <c r="D218" s="41" t="s">
        <v>253</v>
      </c>
      <c r="E218" s="41" t="s">
        <v>18</v>
      </c>
      <c r="F218" s="41"/>
      <c r="G218" s="42">
        <v>10000</v>
      </c>
      <c r="H218" s="42"/>
      <c r="I218" s="43">
        <f t="shared" si="0"/>
        <v>5573081</v>
      </c>
      <c r="J218" s="41">
        <v>20220806</v>
      </c>
      <c r="K218" s="41"/>
      <c r="L218" s="41" t="s">
        <v>252</v>
      </c>
      <c r="M218" s="4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41">
        <v>20220806</v>
      </c>
      <c r="C219" s="41" t="s">
        <v>271</v>
      </c>
      <c r="D219" s="41" t="s">
        <v>281</v>
      </c>
      <c r="E219" s="41" t="s">
        <v>88</v>
      </c>
      <c r="F219" s="41" t="s">
        <v>260</v>
      </c>
      <c r="G219" s="42"/>
      <c r="H219" s="42">
        <v>198000</v>
      </c>
      <c r="I219" s="43">
        <f t="shared" si="0"/>
        <v>5375081</v>
      </c>
      <c r="J219" s="41">
        <v>20220821</v>
      </c>
      <c r="K219" s="41"/>
      <c r="L219" s="41" t="s">
        <v>262</v>
      </c>
      <c r="M219" s="4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41">
        <v>20220821</v>
      </c>
      <c r="C220" s="41" t="s">
        <v>271</v>
      </c>
      <c r="D220" s="41" t="s">
        <v>282</v>
      </c>
      <c r="E220" s="41" t="s">
        <v>185</v>
      </c>
      <c r="F220" s="41" t="s">
        <v>266</v>
      </c>
      <c r="G220" s="42"/>
      <c r="H220" s="42">
        <v>1271</v>
      </c>
      <c r="I220" s="43">
        <f t="shared" si="0"/>
        <v>5373810</v>
      </c>
      <c r="J220" s="41">
        <v>20220821</v>
      </c>
      <c r="K220" s="41"/>
      <c r="L220" s="41" t="s">
        <v>262</v>
      </c>
      <c r="M220" s="4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41">
        <v>20220821</v>
      </c>
      <c r="C221" s="41" t="s">
        <v>271</v>
      </c>
      <c r="D221" s="41" t="s">
        <v>274</v>
      </c>
      <c r="E221" s="41" t="s">
        <v>129</v>
      </c>
      <c r="F221" s="41" t="s">
        <v>266</v>
      </c>
      <c r="G221" s="42"/>
      <c r="H221" s="42">
        <v>35280</v>
      </c>
      <c r="I221" s="43">
        <f t="shared" si="0"/>
        <v>5338530</v>
      </c>
      <c r="J221" s="41">
        <v>20220821</v>
      </c>
      <c r="K221" s="41"/>
      <c r="L221" s="41" t="s">
        <v>262</v>
      </c>
      <c r="M221" s="4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41">
        <v>20220821</v>
      </c>
      <c r="C222" s="41" t="s">
        <v>271</v>
      </c>
      <c r="D222" s="41" t="s">
        <v>274</v>
      </c>
      <c r="E222" s="41" t="s">
        <v>129</v>
      </c>
      <c r="F222" s="41" t="s">
        <v>266</v>
      </c>
      <c r="G222" s="42"/>
      <c r="H222" s="42">
        <v>36170</v>
      </c>
      <c r="I222" s="43">
        <f t="shared" si="0"/>
        <v>5302360</v>
      </c>
      <c r="J222" s="41">
        <v>20220821</v>
      </c>
      <c r="K222" s="41"/>
      <c r="L222" s="41" t="s">
        <v>262</v>
      </c>
      <c r="M222" s="4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41">
        <v>20220821</v>
      </c>
      <c r="C223" s="41" t="s">
        <v>271</v>
      </c>
      <c r="D223" s="41" t="s">
        <v>274</v>
      </c>
      <c r="E223" s="41" t="s">
        <v>129</v>
      </c>
      <c r="F223" s="41" t="s">
        <v>266</v>
      </c>
      <c r="G223" s="42"/>
      <c r="H223" s="42">
        <v>42820</v>
      </c>
      <c r="I223" s="43">
        <f t="shared" si="0"/>
        <v>5259540</v>
      </c>
      <c r="J223" s="41">
        <v>20220821</v>
      </c>
      <c r="K223" s="41"/>
      <c r="L223" s="41" t="s">
        <v>262</v>
      </c>
      <c r="M223" s="4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41">
        <v>20220822</v>
      </c>
      <c r="C224" s="41" t="s">
        <v>271</v>
      </c>
      <c r="D224" s="41" t="s">
        <v>283</v>
      </c>
      <c r="E224" s="41" t="s">
        <v>54</v>
      </c>
      <c r="F224" s="41" t="s">
        <v>256</v>
      </c>
      <c r="G224" s="42"/>
      <c r="H224" s="42">
        <v>222222</v>
      </c>
      <c r="I224" s="43">
        <f t="shared" si="0"/>
        <v>5037318</v>
      </c>
      <c r="J224" s="41">
        <v>20220822</v>
      </c>
      <c r="K224" s="41" t="s">
        <v>284</v>
      </c>
      <c r="L224" s="41" t="s">
        <v>252</v>
      </c>
      <c r="M224" s="4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34"/>
      <c r="H225" s="34"/>
      <c r="I225" s="5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34"/>
      <c r="H226" s="34"/>
      <c r="I226" s="5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34"/>
      <c r="H227" s="34"/>
      <c r="I227" s="5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34"/>
      <c r="H228" s="34"/>
      <c r="I228" s="5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34"/>
      <c r="H229" s="34"/>
      <c r="I229" s="5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34"/>
      <c r="H230" s="34"/>
      <c r="I230" s="5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34"/>
      <c r="H231" s="34"/>
      <c r="I231" s="5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34"/>
      <c r="H232" s="34"/>
      <c r="I232" s="5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34"/>
      <c r="H233" s="34"/>
      <c r="I233" s="5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34"/>
      <c r="H234" s="34"/>
      <c r="I234" s="5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34"/>
      <c r="H235" s="34"/>
      <c r="I235" s="5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34"/>
      <c r="H236" s="34"/>
      <c r="I236" s="5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34"/>
      <c r="H237" s="34"/>
      <c r="I237" s="5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34"/>
      <c r="H238" s="34"/>
      <c r="I238" s="5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34"/>
      <c r="H239" s="34"/>
      <c r="I239" s="5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34"/>
      <c r="H240" s="34"/>
      <c r="I240" s="5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34"/>
      <c r="H241" s="34"/>
      <c r="I241" s="5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34"/>
      <c r="H242" s="34"/>
      <c r="I242" s="5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34"/>
      <c r="H243" s="34"/>
      <c r="I243" s="5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34"/>
      <c r="H244" s="34"/>
      <c r="I244" s="5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34"/>
      <c r="H245" s="34"/>
      <c r="I245" s="5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34"/>
      <c r="H246" s="34"/>
      <c r="I246" s="5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34"/>
      <c r="H247" s="34"/>
      <c r="I247" s="5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34"/>
      <c r="H248" s="34"/>
      <c r="I248" s="5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34"/>
      <c r="H249" s="34"/>
      <c r="I249" s="5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34"/>
      <c r="H250" s="34"/>
      <c r="I250" s="5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34"/>
      <c r="H251" s="34"/>
      <c r="I251" s="5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34"/>
      <c r="H252" s="34"/>
      <c r="I252" s="5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34"/>
      <c r="H253" s="34"/>
      <c r="I253" s="5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34"/>
      <c r="H254" s="34"/>
      <c r="I254" s="5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34"/>
      <c r="H255" s="34"/>
      <c r="I255" s="5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34"/>
      <c r="H256" s="34"/>
      <c r="I256" s="5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34"/>
      <c r="H257" s="34"/>
      <c r="I257" s="5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34"/>
      <c r="H258" s="34"/>
      <c r="I258" s="5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34"/>
      <c r="H259" s="34"/>
      <c r="I259" s="5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34"/>
      <c r="H260" s="34"/>
      <c r="I260" s="5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34"/>
      <c r="H261" s="34"/>
      <c r="I261" s="5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34"/>
      <c r="H262" s="34"/>
      <c r="I262" s="5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34"/>
      <c r="H263" s="34"/>
      <c r="I263" s="5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34"/>
      <c r="H264" s="34"/>
      <c r="I264" s="5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34"/>
      <c r="H265" s="34"/>
      <c r="I265" s="5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34"/>
      <c r="H266" s="34"/>
      <c r="I266" s="5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34"/>
      <c r="H267" s="34"/>
      <c r="I267" s="5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34"/>
      <c r="H268" s="34"/>
      <c r="I268" s="5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34"/>
      <c r="H269" s="34"/>
      <c r="I269" s="5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34"/>
      <c r="H270" s="34"/>
      <c r="I270" s="5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34"/>
      <c r="H271" s="34"/>
      <c r="I271" s="5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34"/>
      <c r="H272" s="34"/>
      <c r="I272" s="5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34"/>
      <c r="H273" s="34"/>
      <c r="I273" s="5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34"/>
      <c r="H274" s="34"/>
      <c r="I274" s="5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34"/>
      <c r="H275" s="34"/>
      <c r="I275" s="5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34"/>
      <c r="H276" s="34"/>
      <c r="I276" s="5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34"/>
      <c r="H277" s="34"/>
      <c r="I277" s="5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34"/>
      <c r="H278" s="34"/>
      <c r="I278" s="5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34"/>
      <c r="H279" s="34"/>
      <c r="I279" s="5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34"/>
      <c r="H280" s="34"/>
      <c r="I280" s="5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34"/>
      <c r="H281" s="34"/>
      <c r="I281" s="5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34"/>
      <c r="H282" s="34"/>
      <c r="I282" s="5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34"/>
      <c r="H283" s="34"/>
      <c r="I283" s="5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34"/>
      <c r="H284" s="34"/>
      <c r="I284" s="5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34"/>
      <c r="H285" s="34"/>
      <c r="I285" s="5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34"/>
      <c r="H286" s="34"/>
      <c r="I286" s="5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34"/>
      <c r="H287" s="34"/>
      <c r="I287" s="5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34"/>
      <c r="H288" s="34"/>
      <c r="I288" s="5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34"/>
      <c r="H289" s="34"/>
      <c r="I289" s="5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34"/>
      <c r="H290" s="34"/>
      <c r="I290" s="5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34"/>
      <c r="H291" s="34"/>
      <c r="I291" s="5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34"/>
      <c r="H292" s="34"/>
      <c r="I292" s="5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34"/>
      <c r="H293" s="34"/>
      <c r="I293" s="5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34"/>
      <c r="H294" s="34"/>
      <c r="I294" s="5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34"/>
      <c r="H295" s="34"/>
      <c r="I295" s="5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34"/>
      <c r="H296" s="34"/>
      <c r="I296" s="5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34"/>
      <c r="H297" s="34"/>
      <c r="I297" s="5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34"/>
      <c r="H298" s="34"/>
      <c r="I298" s="5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34"/>
      <c r="H299" s="34"/>
      <c r="I299" s="5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34"/>
      <c r="H300" s="34"/>
      <c r="I300" s="5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34"/>
      <c r="H301" s="34"/>
      <c r="I301" s="5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34"/>
      <c r="H302" s="34"/>
      <c r="I302" s="5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34"/>
      <c r="H303" s="34"/>
      <c r="I303" s="5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34"/>
      <c r="H304" s="34"/>
      <c r="I304" s="5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34"/>
      <c r="H305" s="34"/>
      <c r="I305" s="5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34"/>
      <c r="H306" s="34"/>
      <c r="I306" s="5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34"/>
      <c r="H307" s="34"/>
      <c r="I307" s="5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34"/>
      <c r="H308" s="34"/>
      <c r="I308" s="5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34"/>
      <c r="H309" s="34"/>
      <c r="I309" s="5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34"/>
      <c r="H310" s="34"/>
      <c r="I310" s="5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34"/>
      <c r="H311" s="34"/>
      <c r="I311" s="5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34"/>
      <c r="H312" s="34"/>
      <c r="I312" s="5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34"/>
      <c r="H313" s="34"/>
      <c r="I313" s="5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34"/>
      <c r="H314" s="34"/>
      <c r="I314" s="5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34"/>
      <c r="H315" s="34"/>
      <c r="I315" s="5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34"/>
      <c r="H316" s="34"/>
      <c r="I316" s="5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34"/>
      <c r="H317" s="34"/>
      <c r="I317" s="5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34"/>
      <c r="H318" s="34"/>
      <c r="I318" s="5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34"/>
      <c r="H319" s="34"/>
      <c r="I319" s="5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34"/>
      <c r="H320" s="34"/>
      <c r="I320" s="5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34"/>
      <c r="H321" s="34"/>
      <c r="I321" s="5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34"/>
      <c r="H322" s="34"/>
      <c r="I322" s="5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34"/>
      <c r="H323" s="34"/>
      <c r="I323" s="5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34"/>
      <c r="H324" s="34"/>
      <c r="I324" s="5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34"/>
      <c r="H325" s="34"/>
      <c r="I325" s="5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34"/>
      <c r="H326" s="34"/>
      <c r="I326" s="5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34"/>
      <c r="H327" s="34"/>
      <c r="I327" s="5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34"/>
      <c r="H328" s="34"/>
      <c r="I328" s="5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34"/>
      <c r="H329" s="34"/>
      <c r="I329" s="5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34"/>
      <c r="H330" s="34"/>
      <c r="I330" s="5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34"/>
      <c r="H331" s="34"/>
      <c r="I331" s="5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34"/>
      <c r="H332" s="34"/>
      <c r="I332" s="5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34"/>
      <c r="H333" s="34"/>
      <c r="I333" s="5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34"/>
      <c r="H334" s="34"/>
      <c r="I334" s="5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34"/>
      <c r="H335" s="34"/>
      <c r="I335" s="5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34"/>
      <c r="H336" s="34"/>
      <c r="I336" s="5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34"/>
      <c r="H337" s="34"/>
      <c r="I337" s="5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34"/>
      <c r="H338" s="34"/>
      <c r="I338" s="5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34"/>
      <c r="H339" s="34"/>
      <c r="I339" s="5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34"/>
      <c r="H340" s="34"/>
      <c r="I340" s="5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34"/>
      <c r="H341" s="34"/>
      <c r="I341" s="5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34"/>
      <c r="H342" s="34"/>
      <c r="I342" s="5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34"/>
      <c r="H343" s="34"/>
      <c r="I343" s="5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34"/>
      <c r="H344" s="34"/>
      <c r="I344" s="5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34"/>
      <c r="H345" s="34"/>
      <c r="I345" s="5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34"/>
      <c r="H346" s="34"/>
      <c r="I346" s="5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34"/>
      <c r="H347" s="34"/>
      <c r="I347" s="5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34"/>
      <c r="H348" s="34"/>
      <c r="I348" s="5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34"/>
      <c r="H349" s="34"/>
      <c r="I349" s="5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34"/>
      <c r="H350" s="34"/>
      <c r="I350" s="5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34"/>
      <c r="H351" s="34"/>
      <c r="I351" s="5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34"/>
      <c r="H352" s="34"/>
      <c r="I352" s="5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34"/>
      <c r="H353" s="34"/>
      <c r="I353" s="5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34"/>
      <c r="H354" s="34"/>
      <c r="I354" s="5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34"/>
      <c r="H355" s="34"/>
      <c r="I355" s="5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34"/>
      <c r="H356" s="34"/>
      <c r="I356" s="5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34"/>
      <c r="H357" s="34"/>
      <c r="I357" s="5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34"/>
      <c r="H358" s="34"/>
      <c r="I358" s="5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34"/>
      <c r="H359" s="34"/>
      <c r="I359" s="5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34"/>
      <c r="H360" s="34"/>
      <c r="I360" s="5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34"/>
      <c r="H361" s="34"/>
      <c r="I361" s="5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34"/>
      <c r="H362" s="34"/>
      <c r="I362" s="5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34"/>
      <c r="H363" s="34"/>
      <c r="I363" s="5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34"/>
      <c r="H364" s="34"/>
      <c r="I364" s="5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34"/>
      <c r="H365" s="34"/>
      <c r="I365" s="5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34"/>
      <c r="H366" s="34"/>
      <c r="I366" s="5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34"/>
      <c r="H367" s="34"/>
      <c r="I367" s="5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34"/>
      <c r="H368" s="34"/>
      <c r="I368" s="5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34"/>
      <c r="H369" s="34"/>
      <c r="I369" s="5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34"/>
      <c r="H370" s="34"/>
      <c r="I370" s="5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34"/>
      <c r="H371" s="34"/>
      <c r="I371" s="5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34"/>
      <c r="H372" s="34"/>
      <c r="I372" s="5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34"/>
      <c r="H373" s="34"/>
      <c r="I373" s="5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34"/>
      <c r="H374" s="34"/>
      <c r="I374" s="5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34"/>
      <c r="H375" s="34"/>
      <c r="I375" s="5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34"/>
      <c r="H376" s="34"/>
      <c r="I376" s="5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34"/>
      <c r="H377" s="34"/>
      <c r="I377" s="5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34"/>
      <c r="H378" s="34"/>
      <c r="I378" s="5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34"/>
      <c r="H379" s="34"/>
      <c r="I379" s="5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34"/>
      <c r="H380" s="34"/>
      <c r="I380" s="5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34"/>
      <c r="H381" s="34"/>
      <c r="I381" s="5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34"/>
      <c r="H382" s="34"/>
      <c r="I382" s="5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34"/>
      <c r="H383" s="34"/>
      <c r="I383" s="5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34"/>
      <c r="H384" s="34"/>
      <c r="I384" s="5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34"/>
      <c r="H385" s="34"/>
      <c r="I385" s="5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34"/>
      <c r="H386" s="34"/>
      <c r="I386" s="5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34"/>
      <c r="H387" s="34"/>
      <c r="I387" s="5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34"/>
      <c r="H388" s="34"/>
      <c r="I388" s="5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34"/>
      <c r="H389" s="34"/>
      <c r="I389" s="5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34"/>
      <c r="H390" s="34"/>
      <c r="I390" s="5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34"/>
      <c r="H391" s="34"/>
      <c r="I391" s="5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34"/>
      <c r="H392" s="34"/>
      <c r="I392" s="5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34"/>
      <c r="H393" s="34"/>
      <c r="I393" s="5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34"/>
      <c r="H394" s="34"/>
      <c r="I394" s="5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34"/>
      <c r="H395" s="34"/>
      <c r="I395" s="5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34"/>
      <c r="H396" s="34"/>
      <c r="I396" s="5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34"/>
      <c r="H397" s="34"/>
      <c r="I397" s="5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34"/>
      <c r="H398" s="34"/>
      <c r="I398" s="5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34"/>
      <c r="H399" s="34"/>
      <c r="I399" s="5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34"/>
      <c r="H400" s="34"/>
      <c r="I400" s="5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34"/>
      <c r="H401" s="34"/>
      <c r="I401" s="5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34"/>
      <c r="H402" s="34"/>
      <c r="I402" s="5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34"/>
      <c r="H403" s="34"/>
      <c r="I403" s="5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34"/>
      <c r="H404" s="34"/>
      <c r="I404" s="5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34"/>
      <c r="H405" s="34"/>
      <c r="I405" s="5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34"/>
      <c r="H406" s="34"/>
      <c r="I406" s="5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34"/>
      <c r="H407" s="34"/>
      <c r="I407" s="5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34"/>
      <c r="H408" s="34"/>
      <c r="I408" s="5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34"/>
      <c r="H409" s="34"/>
      <c r="I409" s="5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34"/>
      <c r="H410" s="34"/>
      <c r="I410" s="5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34"/>
      <c r="H411" s="34"/>
      <c r="I411" s="5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34"/>
      <c r="H412" s="34"/>
      <c r="I412" s="5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34"/>
      <c r="H413" s="34"/>
      <c r="I413" s="5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34"/>
      <c r="H414" s="34"/>
      <c r="I414" s="5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34"/>
      <c r="H415" s="34"/>
      <c r="I415" s="5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34"/>
      <c r="H416" s="34"/>
      <c r="I416" s="5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34"/>
      <c r="H417" s="34"/>
      <c r="I417" s="5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34"/>
      <c r="H418" s="34"/>
      <c r="I418" s="5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34"/>
      <c r="H419" s="34"/>
      <c r="I419" s="5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34"/>
      <c r="H420" s="34"/>
      <c r="I420" s="5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34"/>
      <c r="H421" s="34"/>
      <c r="I421" s="5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34"/>
      <c r="H422" s="34"/>
      <c r="I422" s="5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34"/>
      <c r="H423" s="34"/>
      <c r="I423" s="5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34"/>
      <c r="H424" s="34"/>
      <c r="I424" s="5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/>
    <row r="426" spans="1:29" ht="15.75" customHeight="1"/>
    <row r="427" spans="1:29" ht="15.75" customHeight="1"/>
    <row r="428" spans="1:29" ht="15.75" customHeight="1"/>
    <row r="429" spans="1:29" ht="15.75" customHeight="1"/>
    <row r="430" spans="1:29" ht="15.75" customHeight="1"/>
    <row r="431" spans="1:29" ht="15.75" customHeight="1"/>
    <row r="432" spans="1:29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2:M2"/>
  </mergeCells>
  <phoneticPr fontId="17" type="noConversion"/>
  <dataValidations count="1">
    <dataValidation type="list" allowBlank="1" sqref="F6:F187 F189:F224" xr:uid="{00000000-0002-0000-0100-000000000000}">
      <formula1>"공금카드,계좌이체,현금거래,개인카드,사비집행"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2022-09-22T05:33:09Z</dcterms:created>
  <dcterms:modified xsi:type="dcterms:W3CDTF">2022-09-22T05:33:09Z</dcterms:modified>
</cp:coreProperties>
</file>