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ong-yunseong/Downloads/"/>
    </mc:Choice>
  </mc:AlternateContent>
  <xr:revisionPtr revIDLastSave="0" documentId="13_ncr:1_{5AE38791-887D-D64F-955C-F928346BB4B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예산안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I27" i="1"/>
  <c r="H27" i="1"/>
  <c r="J25" i="1"/>
  <c r="I25" i="1"/>
  <c r="H25" i="1"/>
  <c r="I21" i="1"/>
  <c r="H8" i="1"/>
  <c r="H9" i="1" s="1"/>
  <c r="I8" i="1"/>
  <c r="I9" i="1" s="1"/>
  <c r="I37" i="1" s="1"/>
  <c r="J7" i="1"/>
  <c r="H37" i="1" l="1"/>
  <c r="J37" i="1" s="1"/>
  <c r="J24" i="1"/>
  <c r="I15" i="1"/>
  <c r="H21" i="1"/>
  <c r="H18" i="1"/>
  <c r="H15" i="1"/>
  <c r="J6" i="1"/>
  <c r="J5" i="1"/>
  <c r="H32" i="1" l="1"/>
  <c r="J8" i="1"/>
  <c r="H33" i="1" l="1"/>
  <c r="H34" i="1" s="1"/>
  <c r="H29" i="1"/>
  <c r="H38" i="1" s="1"/>
  <c r="H39" i="1" s="1"/>
  <c r="I29" i="1"/>
  <c r="J9" i="1"/>
  <c r="I32" i="1"/>
  <c r="J28" i="1"/>
  <c r="I33" i="1" l="1"/>
  <c r="I38" i="1"/>
  <c r="J33" i="1"/>
  <c r="I34" i="1"/>
  <c r="J34" i="1" s="1"/>
  <c r="J29" i="1"/>
  <c r="J32" i="1"/>
  <c r="I39" i="1" l="1"/>
  <c r="J39" i="1" s="1"/>
  <c r="J38" i="1"/>
</calcChain>
</file>

<file path=xl/sharedStrings.xml><?xml version="1.0" encoding="utf-8"?>
<sst xmlns="http://schemas.openxmlformats.org/spreadsheetml/2006/main" count="99" uniqueCount="56">
  <si>
    <t xml:space="preserve">        </t>
  </si>
  <si>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</si>
  <si>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</si>
  <si>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</si>
  <si>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</si>
  <si>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</si>
  <si>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</si>
  <si>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</si>
  <si>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</si>
  <si>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</si>
  <si>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학생</t>
  </si>
  <si>
    <t>전분기 이월금</t>
  </si>
  <si>
    <t>계</t>
  </si>
  <si>
    <t>총계</t>
  </si>
  <si>
    <t>지출</t>
  </si>
  <si>
    <t>담당</t>
  </si>
  <si>
    <t>소항목</t>
  </si>
  <si>
    <t>세부항목</t>
  </si>
  <si>
    <t>사무 소모품 및 유지</t>
  </si>
  <si>
    <t>사무 소모품 및 문구류</t>
  </si>
  <si>
    <t>B1</t>
  </si>
  <si>
    <t>다과</t>
  </si>
  <si>
    <t>B2</t>
  </si>
  <si>
    <t>감사원 LT</t>
  </si>
  <si>
    <t>교통비</t>
  </si>
  <si>
    <t>C1</t>
  </si>
  <si>
    <t>식대비</t>
  </si>
  <si>
    <t>회의비</t>
  </si>
  <si>
    <t>감사원 회의비</t>
  </si>
  <si>
    <t>합계</t>
  </si>
  <si>
    <t>전년도</t>
  </si>
  <si>
    <t>당해년도</t>
  </si>
  <si>
    <t>전년도 대비</t>
  </si>
  <si>
    <t>수익</t>
  </si>
  <si>
    <t>최종잔액</t>
  </si>
  <si>
    <t>A1</t>
    <phoneticPr fontId="5" type="noConversion"/>
  </si>
  <si>
    <r>
      <t>사무가구</t>
    </r>
    <r>
      <rPr>
        <sz val="10"/>
        <rFont val="돋움"/>
        <family val="2"/>
        <charset val="129"/>
      </rPr>
      <t xml:space="preserve"> 및 비품</t>
    </r>
    <phoneticPr fontId="5" type="noConversion"/>
  </si>
  <si>
    <t>C2</t>
    <phoneticPr fontId="5" type="noConversion"/>
  </si>
  <si>
    <t>D1</t>
    <phoneticPr fontId="5" type="noConversion"/>
  </si>
  <si>
    <t>D2</t>
    <phoneticPr fontId="5" type="noConversion"/>
  </si>
  <si>
    <t>예비비</t>
    <phoneticPr fontId="5" type="noConversion"/>
  </si>
  <si>
    <t>사무 비품</t>
    <phoneticPr fontId="5" type="noConversion"/>
  </si>
  <si>
    <t>격려금</t>
    <phoneticPr fontId="5" type="noConversion"/>
  </si>
  <si>
    <t>학생</t>
    <phoneticPr fontId="5" type="noConversion"/>
  </si>
  <si>
    <t>감사원 격려금</t>
    <phoneticPr fontId="5" type="noConversion"/>
  </si>
  <si>
    <t>예금이자</t>
    <phoneticPr fontId="5" type="noConversion"/>
  </si>
  <si>
    <t>AA</t>
    <phoneticPr fontId="5" type="noConversion"/>
  </si>
  <si>
    <t>AB</t>
    <phoneticPr fontId="5" type="noConversion"/>
  </si>
  <si>
    <t>AC</t>
    <phoneticPr fontId="5" type="noConversion"/>
  </si>
  <si>
    <t>AD</t>
    <phoneticPr fontId="5" type="noConversion"/>
  </si>
  <si>
    <t>KAIST 학부
총학생회 감사원</t>
    <phoneticPr fontId="5" type="noConversion"/>
  </si>
  <si>
    <t>-</t>
    <phoneticPr fontId="5" type="noConversion"/>
  </si>
  <si>
    <t>중앙회계 지원금</t>
    <phoneticPr fontId="5" type="noConversion"/>
  </si>
  <si>
    <t>잔액</t>
  </si>
  <si>
    <t>총계</t>
    <phoneticPr fontId="5" type="noConversion"/>
  </si>
  <si>
    <t>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</si>
</sst>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0.0%"/>
  </numFmts>
  <fonts count="8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2"/>
      <charset val="129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4CCCD"/>
        <bgColor rgb="FFF4CCCD"/>
      </patternFill>
    </fill>
    <fill>
      <patternFill patternType="solid">
        <fgColor theme="1" tint="0.499984740745262"/>
        <bgColor rgb="FFB7B7B7"/>
      </patternFill>
    </fill>
    <fill>
      <patternFill patternType="solid">
        <fgColor theme="0" tint="-0.34998626667073579"/>
        <bgColor rgb="FFB7B7B7"/>
      </patternFill>
    </fill>
    <fill>
      <patternFill patternType="solid">
        <fgColor theme="0" tint="-0.34998626667073579"/>
        <bgColor rgb="FFEFEFE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3F3F3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1"/>
      </left>
      <right/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0" tint="-0.1499984740745262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4" fillId="5" borderId="13" xfId="0" applyNumberFormat="1" applyFont="1" applyFill="1" applyBorder="1" applyAlignment="1">
      <alignment horizontal="center" vertical="center" wrapText="1"/>
    </xf>
    <xf numFmtId="176" fontId="3" fillId="6" borderId="4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76" fontId="4" fillId="7" borderId="8" xfId="0" applyNumberFormat="1" applyFont="1" applyFill="1" applyBorder="1" applyAlignment="1">
      <alignment horizontal="center" vertical="center"/>
    </xf>
    <xf numFmtId="176" fontId="4" fillId="7" borderId="9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76" fontId="4" fillId="9" borderId="8" xfId="0" applyNumberFormat="1" applyFont="1" applyFill="1" applyBorder="1" applyAlignment="1">
      <alignment horizontal="center" vertical="center"/>
    </xf>
    <xf numFmtId="176" fontId="4" fillId="9" borderId="9" xfId="0" applyNumberFormat="1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9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center" vertical="center"/>
    </xf>
    <xf numFmtId="10" fontId="3" fillId="5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6" fontId="3" fillId="3" borderId="11" xfId="0" applyNumberFormat="1" applyFont="1" applyFill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/>
    <xf numFmtId="0" fontId="0" fillId="3" borderId="23" xfId="0" applyFont="1" applyFill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 wrapText="1"/>
    </xf>
    <xf numFmtId="177" fontId="1" fillId="5" borderId="23" xfId="0" applyNumberFormat="1" applyFont="1" applyFill="1" applyBorder="1" applyAlignment="1">
      <alignment horizontal="center" vertical="center"/>
    </xf>
    <xf numFmtId="177" fontId="4" fillId="10" borderId="3" xfId="0" applyNumberFormat="1" applyFont="1" applyFill="1" applyBorder="1" applyAlignment="1">
      <alignment horizontal="center" vertical="center"/>
    </xf>
    <xf numFmtId="177" fontId="4" fillId="11" borderId="3" xfId="0" applyNumberFormat="1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9" xfId="0" applyNumberFormat="1" applyFont="1" applyFill="1" applyBorder="1" applyAlignment="1">
      <alignment horizontal="center" vertical="center" wrapText="1"/>
    </xf>
    <xf numFmtId="177" fontId="4" fillId="13" borderId="3" xfId="0" applyNumberFormat="1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176" fontId="4" fillId="14" borderId="8" xfId="0" applyNumberFormat="1" applyFont="1" applyFill="1" applyBorder="1" applyAlignment="1">
      <alignment horizontal="center" vertical="center"/>
    </xf>
    <xf numFmtId="176" fontId="4" fillId="14" borderId="9" xfId="0" applyNumberFormat="1" applyFont="1" applyFill="1" applyBorder="1" applyAlignment="1">
      <alignment horizontal="center" vertical="center" wrapText="1"/>
    </xf>
    <xf numFmtId="176" fontId="4" fillId="14" borderId="8" xfId="0" applyNumberFormat="1" applyFont="1" applyFill="1" applyBorder="1" applyAlignment="1">
      <alignment horizontal="center" vertical="center" wrapText="1"/>
    </xf>
    <xf numFmtId="176" fontId="4" fillId="12" borderId="4" xfId="0" applyNumberFormat="1" applyFont="1" applyFill="1" applyBorder="1" applyAlignment="1">
      <alignment horizontal="center" vertical="center" wrapText="1"/>
    </xf>
    <xf numFmtId="177" fontId="1" fillId="13" borderId="3" xfId="0" applyNumberFormat="1" applyFont="1" applyFill="1" applyBorder="1" applyAlignment="1">
      <alignment horizontal="center" vertical="center"/>
    </xf>
    <xf numFmtId="177" fontId="1" fillId="10" borderId="3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176" fontId="1" fillId="13" borderId="8" xfId="0" applyNumberFormat="1" applyFont="1" applyFill="1" applyBorder="1" applyAlignment="1">
      <alignment horizontal="center" vertical="center" wrapText="1"/>
    </xf>
    <xf numFmtId="176" fontId="1" fillId="13" borderId="9" xfId="0" applyNumberFormat="1" applyFont="1" applyFill="1" applyBorder="1" applyAlignment="1">
      <alignment horizontal="center" vertical="center" wrapText="1"/>
    </xf>
    <xf numFmtId="177" fontId="1" fillId="13" borderId="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991"/>
  <sheetViews>
    <sheetView tabSelected="1" workbookViewId="0">
      <selection activeCell="I29" sqref="I29"/>
    </sheetView>
  </sheetViews>
  <sheetFormatPr baseColWidth="10" defaultColWidth="14.5" defaultRowHeight="15" customHeight="1"/>
  <cols>
    <col min="1" max="3" width="14.5" customWidth="1"/>
    <col min="4" max="4" width="18.1640625" customWidth="1"/>
    <col min="5" max="5" width="7.1640625" customWidth="1"/>
    <col min="6" max="6" width="34.6640625" customWidth="1"/>
    <col min="7" max="7" width="8.83203125" customWidth="1"/>
    <col min="8" max="8" width="18.33203125" bestFit="1" customWidth="1"/>
    <col min="9" max="9" width="15.83203125" customWidth="1"/>
    <col min="11" max="11" width="21" customWidth="1"/>
  </cols>
  <sheetData>
    <row r="1" spans="1:28" ht="14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">
      <c r="A2" s="2"/>
      <c r="B2" s="2"/>
      <c r="C2" s="6"/>
      <c r="D2" s="48" t="s">
        <v>1</v>
      </c>
      <c r="E2" s="49"/>
      <c r="F2" s="49"/>
      <c r="G2" s="49"/>
      <c r="H2" s="49"/>
      <c r="I2" s="49"/>
      <c r="J2" s="49"/>
      <c r="K2" s="4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4">
      <c r="A3" s="2"/>
      <c r="B3" s="2"/>
      <c r="C3" s="6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8" t="s">
        <v>7</v>
      </c>
      <c r="J3" s="9" t="s">
        <v>8</v>
      </c>
      <c r="K3" s="7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4">
      <c r="A4" s="2"/>
      <c r="B4" s="2"/>
      <c r="C4" s="6"/>
      <c r="D4" s="45" t="s">
        <v>50</v>
      </c>
      <c r="E4" s="45" t="s">
        <v>10</v>
      </c>
      <c r="F4" s="38" t="s">
        <v>44</v>
      </c>
      <c r="G4" s="38" t="s">
        <v>46</v>
      </c>
      <c r="H4" s="67">
        <v>0</v>
      </c>
      <c r="I4" s="68">
        <v>1800000</v>
      </c>
      <c r="J4" s="69" t="s">
        <v>51</v>
      </c>
      <c r="K4" s="3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>
      <c r="A5" s="2"/>
      <c r="B5" s="2"/>
      <c r="C5" s="6"/>
      <c r="D5" s="50"/>
      <c r="E5" s="50"/>
      <c r="F5" s="10" t="s">
        <v>52</v>
      </c>
      <c r="G5" s="7" t="s">
        <v>47</v>
      </c>
      <c r="H5" s="11">
        <v>1071300</v>
      </c>
      <c r="I5" s="12">
        <v>0</v>
      </c>
      <c r="J5" s="13">
        <f t="shared" ref="J5:J8" si="0">I5/H5</f>
        <v>0</v>
      </c>
      <c r="K5" s="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>
      <c r="A6" s="2"/>
      <c r="B6" s="2"/>
      <c r="C6" s="6"/>
      <c r="D6" s="50"/>
      <c r="E6" s="50"/>
      <c r="F6" s="14" t="s">
        <v>11</v>
      </c>
      <c r="G6" s="10" t="s">
        <v>48</v>
      </c>
      <c r="H6" s="15">
        <v>612244</v>
      </c>
      <c r="I6" s="16">
        <v>466815</v>
      </c>
      <c r="J6" s="17">
        <f t="shared" si="0"/>
        <v>0.76246561828290682</v>
      </c>
      <c r="K6" s="1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>
      <c r="A7" s="2"/>
      <c r="B7" s="2"/>
      <c r="C7" s="6"/>
      <c r="D7" s="50"/>
      <c r="E7" s="50"/>
      <c r="F7" s="19" t="s">
        <v>45</v>
      </c>
      <c r="G7" s="10" t="s">
        <v>49</v>
      </c>
      <c r="H7" s="20">
        <v>306</v>
      </c>
      <c r="I7" s="16">
        <v>1166</v>
      </c>
      <c r="J7" s="41">
        <f>I7/H7</f>
        <v>3.8104575163398691</v>
      </c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>
      <c r="A8" s="2"/>
      <c r="B8" s="2"/>
      <c r="C8" s="6"/>
      <c r="D8" s="50"/>
      <c r="E8" s="56"/>
      <c r="F8" s="99" t="s">
        <v>12</v>
      </c>
      <c r="G8" s="101"/>
      <c r="H8" s="107">
        <f>H5+H6+H4+H7</f>
        <v>1683850</v>
      </c>
      <c r="I8" s="110">
        <f>SUM(I4:I7)</f>
        <v>2267981</v>
      </c>
      <c r="J8" s="111">
        <f t="shared" si="0"/>
        <v>1.3469020399679306</v>
      </c>
      <c r="K8" s="1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>
      <c r="A9" s="2"/>
      <c r="B9" s="2"/>
      <c r="C9" s="6"/>
      <c r="D9" s="56"/>
      <c r="E9" s="57" t="s">
        <v>13</v>
      </c>
      <c r="F9" s="58"/>
      <c r="G9" s="59"/>
      <c r="H9" s="60">
        <f>H8</f>
        <v>1683850</v>
      </c>
      <c r="I9" s="61">
        <f>I8</f>
        <v>2267981</v>
      </c>
      <c r="J9" s="112">
        <f t="shared" ref="J9" si="1">I9/H9</f>
        <v>1.3469020399679306</v>
      </c>
      <c r="K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>
      <c r="A10" s="2"/>
      <c r="B10" s="2"/>
      <c r="C10" s="2"/>
      <c r="D10" s="2"/>
      <c r="E10" s="2"/>
      <c r="F10" s="2"/>
      <c r="G10" s="2"/>
      <c r="H10" s="21"/>
      <c r="I10" s="21"/>
      <c r="J10" s="2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>
      <c r="A11" s="2"/>
      <c r="B11" s="3"/>
      <c r="C11" s="3"/>
      <c r="D11" s="3"/>
      <c r="E11" s="3"/>
      <c r="F11" s="3"/>
      <c r="G11" s="3"/>
      <c r="H11" s="4"/>
      <c r="I11" s="4"/>
      <c r="J11" s="5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>
      <c r="A12" s="6"/>
      <c r="B12" s="53" t="s">
        <v>14</v>
      </c>
      <c r="C12" s="54"/>
      <c r="D12" s="54"/>
      <c r="E12" s="54"/>
      <c r="F12" s="54"/>
      <c r="G12" s="54"/>
      <c r="H12" s="54"/>
      <c r="I12" s="54"/>
      <c r="J12" s="54"/>
      <c r="K12" s="5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>
      <c r="A13" s="6"/>
      <c r="B13" s="23" t="s">
        <v>2</v>
      </c>
      <c r="C13" s="24" t="s">
        <v>15</v>
      </c>
      <c r="D13" s="24" t="s">
        <v>16</v>
      </c>
      <c r="E13" s="24" t="s">
        <v>3</v>
      </c>
      <c r="F13" s="24" t="s">
        <v>17</v>
      </c>
      <c r="G13" s="25" t="s">
        <v>5</v>
      </c>
      <c r="H13" s="25" t="s">
        <v>6</v>
      </c>
      <c r="I13" s="25" t="s">
        <v>7</v>
      </c>
      <c r="J13" s="26" t="s">
        <v>8</v>
      </c>
      <c r="K13" s="7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>
      <c r="A14" s="70"/>
      <c r="B14" s="72" t="s">
        <v>50</v>
      </c>
      <c r="C14" s="43"/>
      <c r="D14" s="51" t="s">
        <v>36</v>
      </c>
      <c r="E14" s="7" t="s">
        <v>10</v>
      </c>
      <c r="F14" s="7" t="s">
        <v>41</v>
      </c>
      <c r="G14" s="7" t="s">
        <v>35</v>
      </c>
      <c r="H14" s="27">
        <v>0</v>
      </c>
      <c r="I14" s="28">
        <v>0</v>
      </c>
      <c r="J14" s="17" t="s">
        <v>51</v>
      </c>
      <c r="K14" s="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>
      <c r="A15" s="70"/>
      <c r="B15" s="73"/>
      <c r="C15" s="43"/>
      <c r="D15" s="52"/>
      <c r="E15" s="99" t="s">
        <v>12</v>
      </c>
      <c r="F15" s="100"/>
      <c r="G15" s="101"/>
      <c r="H15" s="109">
        <f>H14</f>
        <v>0</v>
      </c>
      <c r="I15" s="102">
        <f>SUM(I14:I14)</f>
        <v>0</v>
      </c>
      <c r="J15" s="103" t="s">
        <v>51</v>
      </c>
      <c r="K15" s="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>
      <c r="A16" s="70"/>
      <c r="B16" s="73"/>
      <c r="C16" s="43"/>
      <c r="D16" s="50" t="s">
        <v>18</v>
      </c>
      <c r="E16" s="7" t="s">
        <v>10</v>
      </c>
      <c r="F16" s="7" t="s">
        <v>19</v>
      </c>
      <c r="G16" s="7" t="s">
        <v>20</v>
      </c>
      <c r="H16" s="27">
        <v>0</v>
      </c>
      <c r="I16" s="29">
        <v>0</v>
      </c>
      <c r="J16" s="17" t="s">
        <v>51</v>
      </c>
      <c r="K16" s="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>
      <c r="A17" s="70"/>
      <c r="B17" s="73"/>
      <c r="C17" s="43"/>
      <c r="D17" s="46"/>
      <c r="E17" s="7" t="s">
        <v>10</v>
      </c>
      <c r="F17" s="7" t="s">
        <v>21</v>
      </c>
      <c r="G17" s="7" t="s">
        <v>22</v>
      </c>
      <c r="H17" s="27">
        <v>0</v>
      </c>
      <c r="I17" s="28">
        <v>0</v>
      </c>
      <c r="J17" s="17" t="s">
        <v>51</v>
      </c>
      <c r="K17" s="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>
      <c r="A18" s="70"/>
      <c r="B18" s="73"/>
      <c r="C18" s="43"/>
      <c r="D18" s="47"/>
      <c r="E18" s="104" t="s">
        <v>12</v>
      </c>
      <c r="F18" s="105"/>
      <c r="G18" s="106"/>
      <c r="H18" s="107">
        <f>H16+H17</f>
        <v>0</v>
      </c>
      <c r="I18" s="108">
        <v>0</v>
      </c>
      <c r="J18" s="103" t="s">
        <v>51</v>
      </c>
      <c r="K18" s="1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>
      <c r="A19" s="70"/>
      <c r="B19" s="73"/>
      <c r="C19" s="43"/>
      <c r="D19" s="50" t="s">
        <v>23</v>
      </c>
      <c r="E19" s="10" t="s">
        <v>10</v>
      </c>
      <c r="F19" s="7" t="s">
        <v>24</v>
      </c>
      <c r="G19" s="7" t="s">
        <v>25</v>
      </c>
      <c r="H19" s="27">
        <v>0</v>
      </c>
      <c r="I19" s="16">
        <v>0</v>
      </c>
      <c r="J19" s="17" t="s">
        <v>51</v>
      </c>
      <c r="K19" s="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70"/>
      <c r="B20" s="73"/>
      <c r="C20" s="43"/>
      <c r="D20" s="46"/>
      <c r="E20" s="10" t="s">
        <v>10</v>
      </c>
      <c r="F20" s="7" t="s">
        <v>26</v>
      </c>
      <c r="G20" s="7" t="s">
        <v>37</v>
      </c>
      <c r="H20" s="27">
        <v>0</v>
      </c>
      <c r="I20" s="16">
        <v>0</v>
      </c>
      <c r="J20" s="17" t="s">
        <v>51</v>
      </c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70"/>
      <c r="B21" s="73"/>
      <c r="C21" s="43"/>
      <c r="D21" s="47"/>
      <c r="E21" s="104" t="s">
        <v>12</v>
      </c>
      <c r="F21" s="105"/>
      <c r="G21" s="106"/>
      <c r="H21" s="107">
        <f>H19+H20</f>
        <v>0</v>
      </c>
      <c r="I21" s="108">
        <f>SUM(I16:I20)</f>
        <v>0</v>
      </c>
      <c r="J21" s="103" t="s">
        <v>51</v>
      </c>
      <c r="K21" s="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70"/>
      <c r="B22" s="73"/>
      <c r="C22" s="43"/>
      <c r="D22" s="45" t="s">
        <v>27</v>
      </c>
      <c r="E22" s="7" t="s">
        <v>10</v>
      </c>
      <c r="F22" s="7" t="s">
        <v>28</v>
      </c>
      <c r="G22" s="7" t="s">
        <v>38</v>
      </c>
      <c r="H22" s="27">
        <v>0</v>
      </c>
      <c r="I22" s="16">
        <v>0</v>
      </c>
      <c r="J22" s="17" t="s">
        <v>51</v>
      </c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70"/>
      <c r="B23" s="73"/>
      <c r="C23" s="43"/>
      <c r="D23" s="56"/>
      <c r="E23" s="113" t="s">
        <v>55</v>
      </c>
      <c r="F23" s="114"/>
      <c r="G23" s="115"/>
      <c r="H23" s="116">
        <v>0</v>
      </c>
      <c r="I23" s="117">
        <v>0</v>
      </c>
      <c r="J23" s="118" t="s">
        <v>51</v>
      </c>
      <c r="K23" s="4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70"/>
      <c r="B24" s="73"/>
      <c r="C24" s="43"/>
      <c r="D24" s="45" t="s">
        <v>42</v>
      </c>
      <c r="E24" s="38" t="s">
        <v>43</v>
      </c>
      <c r="F24" s="38" t="s">
        <v>44</v>
      </c>
      <c r="G24" s="38" t="s">
        <v>38</v>
      </c>
      <c r="H24" s="39">
        <v>1071300</v>
      </c>
      <c r="I24" s="40">
        <v>1800000</v>
      </c>
      <c r="J24" s="41">
        <f t="shared" ref="J24:J29" si="2">I24/H24</f>
        <v>1.6802016241949034</v>
      </c>
      <c r="K24" s="4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>
      <c r="A25" s="70"/>
      <c r="B25" s="73"/>
      <c r="C25" s="43"/>
      <c r="D25" s="56"/>
      <c r="E25" s="113" t="s">
        <v>55</v>
      </c>
      <c r="F25" s="114"/>
      <c r="G25" s="115"/>
      <c r="H25" s="116">
        <f>H24</f>
        <v>1071300</v>
      </c>
      <c r="I25" s="117">
        <f>I24</f>
        <v>1800000</v>
      </c>
      <c r="J25" s="118">
        <f>I25/H25</f>
        <v>1.6802016241949034</v>
      </c>
      <c r="K25" s="4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>
      <c r="A26" s="70"/>
      <c r="B26" s="73"/>
      <c r="C26" s="43"/>
      <c r="D26" s="45" t="s">
        <v>40</v>
      </c>
      <c r="E26" s="7" t="s">
        <v>10</v>
      </c>
      <c r="F26" s="7" t="s">
        <v>40</v>
      </c>
      <c r="G26" s="7" t="s">
        <v>39</v>
      </c>
      <c r="H26" s="27">
        <v>0</v>
      </c>
      <c r="I26" s="16">
        <v>0</v>
      </c>
      <c r="J26" s="17" t="s">
        <v>51</v>
      </c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>
      <c r="A27" s="70"/>
      <c r="B27" s="73"/>
      <c r="C27" s="43"/>
      <c r="D27" s="56"/>
      <c r="E27" s="99" t="s">
        <v>12</v>
      </c>
      <c r="F27" s="100"/>
      <c r="G27" s="101"/>
      <c r="H27" s="102">
        <f>H26</f>
        <v>0</v>
      </c>
      <c r="I27" s="102">
        <f>SUM(I26)</f>
        <v>0</v>
      </c>
      <c r="J27" s="103" t="s">
        <v>51</v>
      </c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>
      <c r="A28" s="70"/>
      <c r="B28" s="73"/>
      <c r="C28" s="71"/>
      <c r="D28" s="62" t="s">
        <v>29</v>
      </c>
      <c r="E28" s="63"/>
      <c r="F28" s="63"/>
      <c r="G28" s="64"/>
      <c r="H28" s="65">
        <f>H27+H21+H18+H15+H23+H25</f>
        <v>1071300</v>
      </c>
      <c r="I28" s="66">
        <f>SUM(I27,I21,I18,I15,I23,I25)</f>
        <v>1800000</v>
      </c>
      <c r="J28" s="98">
        <f t="shared" si="2"/>
        <v>1.6802016241949034</v>
      </c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>
      <c r="A29" s="2"/>
      <c r="B29" s="74"/>
      <c r="C29" s="58" t="s">
        <v>13</v>
      </c>
      <c r="D29" s="58"/>
      <c r="E29" s="58"/>
      <c r="F29" s="58"/>
      <c r="G29" s="59"/>
      <c r="H29" s="60">
        <f>H28</f>
        <v>1071300</v>
      </c>
      <c r="I29" s="61">
        <f>I28</f>
        <v>1800000</v>
      </c>
      <c r="J29" s="97">
        <f t="shared" si="2"/>
        <v>1.6802016241949034</v>
      </c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>
      <c r="A30" s="2"/>
      <c r="B30" s="2"/>
      <c r="C30" s="2"/>
      <c r="D30" s="2"/>
      <c r="E30" s="2"/>
      <c r="F30" s="2"/>
      <c r="G30" s="3"/>
      <c r="H30" s="4"/>
      <c r="I30" s="4"/>
      <c r="J30" s="89"/>
      <c r="K30" s="7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>
      <c r="A31" s="2"/>
      <c r="B31" s="2"/>
      <c r="C31" s="2"/>
      <c r="D31" s="2"/>
      <c r="E31" s="2"/>
      <c r="F31" s="6"/>
      <c r="G31" s="84" t="s">
        <v>54</v>
      </c>
      <c r="H31" s="31" t="s">
        <v>30</v>
      </c>
      <c r="I31" s="87" t="s">
        <v>31</v>
      </c>
      <c r="J31" s="94" t="s">
        <v>32</v>
      </c>
      <c r="K31" s="90"/>
      <c r="L31" s="7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2"/>
      <c r="B32" s="2"/>
      <c r="C32" s="2"/>
      <c r="D32" s="2"/>
      <c r="E32" s="2"/>
      <c r="F32" s="6"/>
      <c r="G32" s="33" t="s">
        <v>33</v>
      </c>
      <c r="H32" s="34">
        <f>H9</f>
        <v>1683850</v>
      </c>
      <c r="I32" s="88">
        <f>I9</f>
        <v>2267981</v>
      </c>
      <c r="J32" s="95">
        <f>I32/H32</f>
        <v>1.3469020399679306</v>
      </c>
      <c r="K32" s="91"/>
      <c r="L32" s="8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2"/>
      <c r="B33" s="2"/>
      <c r="C33" s="2"/>
      <c r="D33" s="2"/>
      <c r="E33" s="2"/>
      <c r="F33" s="6"/>
      <c r="G33" s="33" t="s">
        <v>14</v>
      </c>
      <c r="H33" s="35">
        <f>H28</f>
        <v>1071300</v>
      </c>
      <c r="I33" s="88">
        <f>I29</f>
        <v>1800000</v>
      </c>
      <c r="J33" s="95">
        <f>I33/H33</f>
        <v>1.6802016241949034</v>
      </c>
      <c r="K33" s="93"/>
      <c r="L33" s="7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2"/>
      <c r="B34" s="2"/>
      <c r="C34" s="2"/>
      <c r="D34" s="2"/>
      <c r="E34" s="2"/>
      <c r="F34" s="6"/>
      <c r="G34" s="36" t="s">
        <v>34</v>
      </c>
      <c r="H34" s="37">
        <f t="shared" ref="H34:I34" si="3">H32-H33</f>
        <v>612550</v>
      </c>
      <c r="I34" s="36">
        <f t="shared" si="3"/>
        <v>467981</v>
      </c>
      <c r="J34" s="96">
        <f>I34/H34</f>
        <v>0.76398824585748104</v>
      </c>
      <c r="K34" s="9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2"/>
      <c r="B35" s="2"/>
      <c r="C35" s="2"/>
      <c r="D35" s="2"/>
      <c r="E35" s="2"/>
      <c r="F35" s="2"/>
      <c r="G35" s="2"/>
      <c r="H35" s="21"/>
      <c r="I35" s="21"/>
      <c r="J35" s="22"/>
      <c r="K35" s="8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2"/>
      <c r="B36" s="2"/>
      <c r="C36" s="2"/>
      <c r="D36" s="2"/>
      <c r="E36" s="2"/>
      <c r="F36" s="70"/>
      <c r="G36" s="76" t="s">
        <v>10</v>
      </c>
      <c r="H36" s="31" t="s">
        <v>30</v>
      </c>
      <c r="I36" s="32" t="s">
        <v>31</v>
      </c>
      <c r="J36" s="77" t="s">
        <v>32</v>
      </c>
      <c r="K36" s="8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2"/>
      <c r="B37" s="2"/>
      <c r="C37" s="2"/>
      <c r="D37" s="2"/>
      <c r="E37" s="2"/>
      <c r="F37" s="2"/>
      <c r="G37" s="78" t="s">
        <v>1</v>
      </c>
      <c r="H37" s="79">
        <f>H8</f>
        <v>1683850</v>
      </c>
      <c r="I37" s="79">
        <f>I9</f>
        <v>2267981</v>
      </c>
      <c r="J37" s="80">
        <f t="shared" ref="J37:J39" si="4">I37/H37</f>
        <v>1.3469020399679306</v>
      </c>
      <c r="K37" s="7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2"/>
      <c r="B38" s="2"/>
      <c r="C38" s="2"/>
      <c r="D38" s="2"/>
      <c r="E38" s="2"/>
      <c r="F38" s="2"/>
      <c r="G38" s="78" t="s">
        <v>14</v>
      </c>
      <c r="H38" s="79">
        <f>H29</f>
        <v>1071300</v>
      </c>
      <c r="I38" s="79">
        <f>I29</f>
        <v>1800000</v>
      </c>
      <c r="J38" s="80">
        <f t="shared" si="4"/>
        <v>1.6802016241949034</v>
      </c>
      <c r="K38" s="7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>
      <c r="A39" s="2"/>
      <c r="B39" s="2"/>
      <c r="C39" s="2"/>
      <c r="D39" s="2"/>
      <c r="E39" s="2"/>
      <c r="F39" s="2"/>
      <c r="G39" s="81" t="s">
        <v>53</v>
      </c>
      <c r="H39" s="82">
        <f t="shared" ref="H39:I39" si="5">H37-H38</f>
        <v>612550</v>
      </c>
      <c r="I39" s="82">
        <f t="shared" si="5"/>
        <v>467981</v>
      </c>
      <c r="J39" s="83">
        <f t="shared" si="4"/>
        <v>0.76398824585748104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>
      <c r="A40" s="2"/>
      <c r="B40" s="2"/>
      <c r="C40" s="2"/>
      <c r="D40" s="2"/>
      <c r="E40" s="2"/>
      <c r="F40" s="2"/>
      <c r="G40" s="2"/>
      <c r="H40" s="21"/>
      <c r="I40" s="21"/>
      <c r="J40" s="2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>
      <c r="A41" s="2"/>
      <c r="B41" s="2"/>
      <c r="C41" s="2"/>
      <c r="D41" s="2"/>
      <c r="E41" s="2"/>
      <c r="F41" s="2"/>
      <c r="G41" s="2"/>
      <c r="H41" s="21"/>
      <c r="I41" s="21"/>
      <c r="J41" s="2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>
      <c r="A42" s="2"/>
      <c r="B42" s="2"/>
      <c r="C42" s="2"/>
      <c r="D42" s="2"/>
      <c r="E42" s="2"/>
      <c r="F42" s="2"/>
      <c r="G42" s="2"/>
      <c r="H42" s="21"/>
      <c r="I42" s="21"/>
      <c r="J42" s="2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2"/>
      <c r="B43" s="2"/>
      <c r="C43" s="2"/>
      <c r="D43" s="2"/>
      <c r="E43" s="2"/>
      <c r="F43" s="2"/>
      <c r="G43" s="2"/>
      <c r="H43" s="21"/>
      <c r="I43" s="21"/>
      <c r="J43" s="2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2"/>
      <c r="B44" s="2"/>
      <c r="C44" s="2"/>
      <c r="D44" s="2"/>
      <c r="E44" s="2"/>
      <c r="F44" s="2"/>
      <c r="G44" s="2"/>
      <c r="H44" s="21"/>
      <c r="I44" s="21"/>
      <c r="J44" s="2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2"/>
      <c r="B45" s="2"/>
      <c r="C45" s="2"/>
      <c r="D45" s="2"/>
      <c r="E45" s="2"/>
      <c r="F45" s="2"/>
      <c r="G45" s="2"/>
      <c r="H45" s="21"/>
      <c r="I45" s="21"/>
      <c r="J45" s="2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2"/>
      <c r="B46" s="2"/>
      <c r="C46" s="2"/>
      <c r="D46" s="2"/>
      <c r="E46" s="2"/>
      <c r="F46" s="2"/>
      <c r="G46" s="2"/>
      <c r="H46" s="21"/>
      <c r="I46" s="21"/>
      <c r="J46" s="2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2"/>
      <c r="B47" s="2"/>
      <c r="C47" s="2"/>
      <c r="D47" s="2"/>
      <c r="E47" s="2"/>
      <c r="F47" s="2"/>
      <c r="G47" s="2"/>
      <c r="H47" s="21"/>
      <c r="I47" s="21"/>
      <c r="J47" s="2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2"/>
      <c r="B48" s="2"/>
      <c r="C48" s="2"/>
      <c r="D48" s="2"/>
      <c r="E48" s="2"/>
      <c r="F48" s="2"/>
      <c r="G48" s="2"/>
      <c r="H48" s="21"/>
      <c r="I48" s="21"/>
      <c r="J48" s="2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2"/>
      <c r="B49" s="2"/>
      <c r="C49" s="2"/>
      <c r="D49" s="2"/>
      <c r="E49" s="2"/>
      <c r="F49" s="2"/>
      <c r="G49" s="2"/>
      <c r="H49" s="21"/>
      <c r="I49" s="21"/>
      <c r="J49" s="2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2"/>
      <c r="B50" s="2"/>
      <c r="C50" s="2"/>
      <c r="D50" s="2"/>
      <c r="E50" s="2"/>
      <c r="F50" s="2"/>
      <c r="G50" s="2"/>
      <c r="H50" s="21"/>
      <c r="I50" s="21"/>
      <c r="J50" s="2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2"/>
      <c r="B51" s="2"/>
      <c r="C51" s="2"/>
      <c r="D51" s="2"/>
      <c r="E51" s="2"/>
      <c r="F51" s="2"/>
      <c r="G51" s="2"/>
      <c r="H51" s="21"/>
      <c r="I51" s="21"/>
      <c r="J51" s="2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2"/>
      <c r="B52" s="2"/>
      <c r="C52" s="2"/>
      <c r="D52" s="2"/>
      <c r="E52" s="2"/>
      <c r="F52" s="2"/>
      <c r="G52" s="2"/>
      <c r="H52" s="21"/>
      <c r="I52" s="21"/>
      <c r="J52" s="2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2"/>
      <c r="B53" s="2"/>
      <c r="C53" s="2"/>
      <c r="D53" s="2"/>
      <c r="E53" s="2"/>
      <c r="F53" s="2"/>
      <c r="G53" s="2"/>
      <c r="H53" s="21"/>
      <c r="I53" s="21"/>
      <c r="J53" s="2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2"/>
      <c r="B54" s="2"/>
      <c r="C54" s="2"/>
      <c r="D54" s="2"/>
      <c r="E54" s="2"/>
      <c r="F54" s="2"/>
      <c r="G54" s="2"/>
      <c r="H54" s="21"/>
      <c r="I54" s="21"/>
      <c r="J54" s="2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2"/>
      <c r="B55" s="2"/>
      <c r="C55" s="2"/>
      <c r="D55" s="2"/>
      <c r="E55" s="2"/>
      <c r="F55" s="2"/>
      <c r="G55" s="2"/>
      <c r="H55" s="21"/>
      <c r="I55" s="21"/>
      <c r="J55" s="2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2"/>
      <c r="B56" s="2"/>
      <c r="C56" s="2"/>
      <c r="D56" s="2"/>
      <c r="E56" s="2"/>
      <c r="F56" s="2"/>
      <c r="G56" s="2"/>
      <c r="H56" s="21"/>
      <c r="I56" s="21"/>
      <c r="J56" s="2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2"/>
      <c r="B57" s="2"/>
      <c r="C57" s="2"/>
      <c r="D57" s="2"/>
      <c r="E57" s="2"/>
      <c r="F57" s="2"/>
      <c r="G57" s="2"/>
      <c r="H57" s="21"/>
      <c r="I57" s="21"/>
      <c r="J57" s="2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2"/>
      <c r="B58" s="2"/>
      <c r="C58" s="2"/>
      <c r="D58" s="2"/>
      <c r="E58" s="2"/>
      <c r="F58" s="2"/>
      <c r="G58" s="2"/>
      <c r="H58" s="21"/>
      <c r="I58" s="21"/>
      <c r="J58" s="2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2"/>
      <c r="B59" s="2"/>
      <c r="C59" s="2"/>
      <c r="D59" s="2"/>
      <c r="E59" s="2"/>
      <c r="F59" s="2"/>
      <c r="G59" s="2"/>
      <c r="H59" s="21"/>
      <c r="I59" s="21"/>
      <c r="J59" s="2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2"/>
      <c r="B60" s="2"/>
      <c r="C60" s="2"/>
      <c r="D60" s="2"/>
      <c r="E60" s="2"/>
      <c r="F60" s="2"/>
      <c r="G60" s="2"/>
      <c r="H60" s="21"/>
      <c r="I60" s="21"/>
      <c r="J60" s="2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2"/>
      <c r="B61" s="2"/>
      <c r="C61" s="2"/>
      <c r="D61" s="2"/>
      <c r="E61" s="2"/>
      <c r="F61" s="2"/>
      <c r="G61" s="2"/>
      <c r="H61" s="21"/>
      <c r="I61" s="21"/>
      <c r="J61" s="2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2"/>
      <c r="B62" s="2"/>
      <c r="C62" s="2"/>
      <c r="D62" s="2"/>
      <c r="E62" s="2"/>
      <c r="F62" s="2"/>
      <c r="G62" s="2"/>
      <c r="H62" s="21"/>
      <c r="I62" s="21"/>
      <c r="J62" s="2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2"/>
      <c r="B63" s="2"/>
      <c r="C63" s="2"/>
      <c r="D63" s="2"/>
      <c r="E63" s="2"/>
      <c r="F63" s="2"/>
      <c r="G63" s="2"/>
      <c r="H63" s="21"/>
      <c r="I63" s="21"/>
      <c r="J63" s="2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2"/>
      <c r="B64" s="2"/>
      <c r="C64" s="2"/>
      <c r="D64" s="2"/>
      <c r="E64" s="2"/>
      <c r="F64" s="2"/>
      <c r="G64" s="2"/>
      <c r="H64" s="21"/>
      <c r="I64" s="21"/>
      <c r="J64" s="2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2"/>
      <c r="B65" s="2"/>
      <c r="C65" s="2"/>
      <c r="D65" s="2"/>
      <c r="E65" s="2"/>
      <c r="F65" s="2"/>
      <c r="G65" s="2"/>
      <c r="H65" s="21"/>
      <c r="I65" s="21"/>
      <c r="J65" s="2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2"/>
      <c r="B66" s="2"/>
      <c r="C66" s="2"/>
      <c r="D66" s="2"/>
      <c r="E66" s="2"/>
      <c r="F66" s="2"/>
      <c r="G66" s="2"/>
      <c r="H66" s="21"/>
      <c r="I66" s="21"/>
      <c r="J66" s="2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2"/>
      <c r="G67" s="2"/>
      <c r="H67" s="21"/>
      <c r="I67" s="21"/>
      <c r="J67" s="2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2"/>
      <c r="G68" s="2"/>
      <c r="H68" s="21"/>
      <c r="I68" s="21"/>
      <c r="J68" s="2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2"/>
      <c r="G69" s="2"/>
      <c r="H69" s="21"/>
      <c r="I69" s="21"/>
      <c r="J69" s="2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2"/>
      <c r="G70" s="2"/>
      <c r="H70" s="21"/>
      <c r="I70" s="21"/>
      <c r="J70" s="2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2"/>
      <c r="G71" s="2"/>
      <c r="H71" s="21"/>
      <c r="I71" s="21"/>
      <c r="J71" s="2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2"/>
      <c r="G72" s="2"/>
      <c r="H72" s="21"/>
      <c r="I72" s="21"/>
      <c r="J72" s="2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2"/>
      <c r="G73" s="2"/>
      <c r="H73" s="21"/>
      <c r="I73" s="21"/>
      <c r="J73" s="2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2"/>
      <c r="G74" s="2"/>
      <c r="H74" s="21"/>
      <c r="I74" s="21"/>
      <c r="J74" s="2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2"/>
      <c r="G75" s="2"/>
      <c r="H75" s="21"/>
      <c r="I75" s="21"/>
      <c r="J75" s="2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2"/>
      <c r="G76" s="2"/>
      <c r="H76" s="21"/>
      <c r="I76" s="21"/>
      <c r="J76" s="2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2"/>
      <c r="G77" s="2"/>
      <c r="H77" s="21"/>
      <c r="I77" s="21"/>
      <c r="J77" s="2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2"/>
      <c r="G78" s="2"/>
      <c r="H78" s="21"/>
      <c r="I78" s="21"/>
      <c r="J78" s="2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2"/>
      <c r="G79" s="2"/>
      <c r="H79" s="21"/>
      <c r="I79" s="21"/>
      <c r="J79" s="2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2"/>
      <c r="G80" s="2"/>
      <c r="H80" s="21"/>
      <c r="I80" s="21"/>
      <c r="J80" s="2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2"/>
      <c r="G81" s="2"/>
      <c r="H81" s="21"/>
      <c r="I81" s="21"/>
      <c r="J81" s="2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2"/>
      <c r="G82" s="2"/>
      <c r="H82" s="21"/>
      <c r="I82" s="21"/>
      <c r="J82" s="2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2"/>
      <c r="G83" s="2"/>
      <c r="H83" s="21"/>
      <c r="I83" s="21"/>
      <c r="J83" s="2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2"/>
      <c r="G84" s="2"/>
      <c r="H84" s="21"/>
      <c r="I84" s="21"/>
      <c r="J84" s="2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2"/>
      <c r="G85" s="2"/>
      <c r="H85" s="21"/>
      <c r="I85" s="21"/>
      <c r="J85" s="2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2"/>
      <c r="G86" s="2"/>
      <c r="H86" s="21"/>
      <c r="I86" s="21"/>
      <c r="J86" s="2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2"/>
      <c r="G87" s="2"/>
      <c r="H87" s="21"/>
      <c r="I87" s="21"/>
      <c r="J87" s="2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2"/>
      <c r="G88" s="2"/>
      <c r="H88" s="21"/>
      <c r="I88" s="21"/>
      <c r="J88" s="2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2"/>
      <c r="G89" s="2"/>
      <c r="H89" s="21"/>
      <c r="I89" s="21"/>
      <c r="J89" s="2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2"/>
      <c r="G90" s="2"/>
      <c r="H90" s="21"/>
      <c r="I90" s="21"/>
      <c r="J90" s="2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2"/>
      <c r="G91" s="2"/>
      <c r="H91" s="21"/>
      <c r="I91" s="21"/>
      <c r="J91" s="2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2"/>
      <c r="G92" s="2"/>
      <c r="H92" s="21"/>
      <c r="I92" s="21"/>
      <c r="J92" s="2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2"/>
      <c r="G93" s="2"/>
      <c r="H93" s="21"/>
      <c r="I93" s="21"/>
      <c r="J93" s="2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2"/>
      <c r="G94" s="2"/>
      <c r="H94" s="21"/>
      <c r="I94" s="21"/>
      <c r="J94" s="2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2"/>
      <c r="G95" s="2"/>
      <c r="H95" s="21"/>
      <c r="I95" s="21"/>
      <c r="J95" s="2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2"/>
      <c r="G96" s="2"/>
      <c r="H96" s="21"/>
      <c r="I96" s="21"/>
      <c r="J96" s="2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2"/>
      <c r="G97" s="2"/>
      <c r="H97" s="21"/>
      <c r="I97" s="21"/>
      <c r="J97" s="2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2"/>
      <c r="G98" s="2"/>
      <c r="H98" s="21"/>
      <c r="I98" s="21"/>
      <c r="J98" s="2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2"/>
      <c r="G99" s="2"/>
      <c r="H99" s="21"/>
      <c r="I99" s="21"/>
      <c r="J99" s="2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2"/>
      <c r="G100" s="2"/>
      <c r="H100" s="21"/>
      <c r="I100" s="21"/>
      <c r="J100" s="2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2"/>
      <c r="G101" s="2"/>
      <c r="H101" s="21"/>
      <c r="I101" s="21"/>
      <c r="J101" s="2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2"/>
      <c r="G102" s="2"/>
      <c r="H102" s="21"/>
      <c r="I102" s="21"/>
      <c r="J102" s="2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2"/>
      <c r="G103" s="2"/>
      <c r="H103" s="21"/>
      <c r="I103" s="21"/>
      <c r="J103" s="2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2"/>
      <c r="G104" s="2"/>
      <c r="H104" s="21"/>
      <c r="I104" s="21"/>
      <c r="J104" s="2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2"/>
      <c r="G105" s="2"/>
      <c r="H105" s="21"/>
      <c r="I105" s="21"/>
      <c r="J105" s="2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2"/>
      <c r="G106" s="2"/>
      <c r="H106" s="21"/>
      <c r="I106" s="21"/>
      <c r="J106" s="2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2"/>
      <c r="G107" s="2"/>
      <c r="H107" s="21"/>
      <c r="I107" s="21"/>
      <c r="J107" s="2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2"/>
      <c r="G108" s="2"/>
      <c r="H108" s="21"/>
      <c r="I108" s="21"/>
      <c r="J108" s="2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2"/>
      <c r="G109" s="2"/>
      <c r="H109" s="21"/>
      <c r="I109" s="21"/>
      <c r="J109" s="2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2"/>
      <c r="G110" s="2"/>
      <c r="H110" s="21"/>
      <c r="I110" s="21"/>
      <c r="J110" s="2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2"/>
      <c r="G111" s="2"/>
      <c r="H111" s="21"/>
      <c r="I111" s="21"/>
      <c r="J111" s="2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2"/>
      <c r="G112" s="2"/>
      <c r="H112" s="21"/>
      <c r="I112" s="21"/>
      <c r="J112" s="2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2"/>
      <c r="G113" s="2"/>
      <c r="H113" s="21"/>
      <c r="I113" s="21"/>
      <c r="J113" s="2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2"/>
      <c r="G114" s="2"/>
      <c r="H114" s="21"/>
      <c r="I114" s="21"/>
      <c r="J114" s="2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2"/>
      <c r="G115" s="2"/>
      <c r="H115" s="21"/>
      <c r="I115" s="21"/>
      <c r="J115" s="2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2"/>
      <c r="G116" s="2"/>
      <c r="H116" s="21"/>
      <c r="I116" s="21"/>
      <c r="J116" s="2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2"/>
      <c r="G117" s="2"/>
      <c r="H117" s="21"/>
      <c r="I117" s="21"/>
      <c r="J117" s="2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2"/>
      <c r="G118" s="2"/>
      <c r="H118" s="21"/>
      <c r="I118" s="21"/>
      <c r="J118" s="2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2"/>
      <c r="G119" s="2"/>
      <c r="H119" s="21"/>
      <c r="I119" s="21"/>
      <c r="J119" s="2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2"/>
      <c r="G120" s="2"/>
      <c r="H120" s="21"/>
      <c r="I120" s="21"/>
      <c r="J120" s="2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2"/>
      <c r="G121" s="2"/>
      <c r="H121" s="21"/>
      <c r="I121" s="21"/>
      <c r="J121" s="2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2"/>
      <c r="G122" s="2"/>
      <c r="H122" s="21"/>
      <c r="I122" s="21"/>
      <c r="J122" s="2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2"/>
      <c r="G123" s="2"/>
      <c r="H123" s="21"/>
      <c r="I123" s="21"/>
      <c r="J123" s="2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2"/>
      <c r="G124" s="2"/>
      <c r="H124" s="21"/>
      <c r="I124" s="21"/>
      <c r="J124" s="2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2"/>
      <c r="G125" s="2"/>
      <c r="H125" s="21"/>
      <c r="I125" s="21"/>
      <c r="J125" s="2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2"/>
      <c r="G126" s="2"/>
      <c r="H126" s="21"/>
      <c r="I126" s="21"/>
      <c r="J126" s="2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2"/>
      <c r="G127" s="2"/>
      <c r="H127" s="21"/>
      <c r="I127" s="21"/>
      <c r="J127" s="2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2"/>
      <c r="G128" s="2"/>
      <c r="H128" s="21"/>
      <c r="I128" s="21"/>
      <c r="J128" s="2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2"/>
      <c r="G129" s="2"/>
      <c r="H129" s="21"/>
      <c r="I129" s="21"/>
      <c r="J129" s="2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2"/>
      <c r="G130" s="2"/>
      <c r="H130" s="21"/>
      <c r="I130" s="21"/>
      <c r="J130" s="2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2"/>
      <c r="G131" s="2"/>
      <c r="H131" s="21"/>
      <c r="I131" s="21"/>
      <c r="J131" s="2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2"/>
      <c r="G132" s="2"/>
      <c r="H132" s="21"/>
      <c r="I132" s="21"/>
      <c r="J132" s="2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2"/>
      <c r="G133" s="2"/>
      <c r="H133" s="21"/>
      <c r="I133" s="21"/>
      <c r="J133" s="2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2"/>
      <c r="G134" s="2"/>
      <c r="H134" s="21"/>
      <c r="I134" s="21"/>
      <c r="J134" s="2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1"/>
      <c r="I135" s="21"/>
      <c r="J135" s="2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2"/>
      <c r="G136" s="2"/>
      <c r="H136" s="21"/>
      <c r="I136" s="21"/>
      <c r="J136" s="2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2"/>
      <c r="G137" s="2"/>
      <c r="H137" s="21"/>
      <c r="I137" s="21"/>
      <c r="J137" s="2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2"/>
      <c r="G138" s="2"/>
      <c r="H138" s="21"/>
      <c r="I138" s="21"/>
      <c r="J138" s="2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2"/>
      <c r="G139" s="2"/>
      <c r="H139" s="21"/>
      <c r="I139" s="21"/>
      <c r="J139" s="2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2"/>
      <c r="G140" s="2"/>
      <c r="H140" s="21"/>
      <c r="I140" s="21"/>
      <c r="J140" s="2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2"/>
      <c r="G141" s="2"/>
      <c r="H141" s="21"/>
      <c r="I141" s="21"/>
      <c r="J141" s="2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2"/>
      <c r="G142" s="2"/>
      <c r="H142" s="21"/>
      <c r="I142" s="21"/>
      <c r="J142" s="2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2"/>
      <c r="G143" s="2"/>
      <c r="H143" s="21"/>
      <c r="I143" s="21"/>
      <c r="J143" s="2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2"/>
      <c r="G144" s="2"/>
      <c r="H144" s="21"/>
      <c r="I144" s="21"/>
      <c r="J144" s="2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2"/>
      <c r="G145" s="2"/>
      <c r="H145" s="21"/>
      <c r="I145" s="21"/>
      <c r="J145" s="2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2"/>
      <c r="G146" s="2"/>
      <c r="H146" s="21"/>
      <c r="I146" s="21"/>
      <c r="J146" s="2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2"/>
      <c r="G147" s="2"/>
      <c r="H147" s="21"/>
      <c r="I147" s="21"/>
      <c r="J147" s="2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2"/>
      <c r="G148" s="2"/>
      <c r="H148" s="21"/>
      <c r="I148" s="21"/>
      <c r="J148" s="2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2"/>
      <c r="G149" s="2"/>
      <c r="H149" s="21"/>
      <c r="I149" s="21"/>
      <c r="J149" s="2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2"/>
      <c r="G150" s="2"/>
      <c r="H150" s="21"/>
      <c r="I150" s="21"/>
      <c r="J150" s="2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2"/>
      <c r="G151" s="2"/>
      <c r="H151" s="21"/>
      <c r="I151" s="21"/>
      <c r="J151" s="2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2"/>
      <c r="G152" s="2"/>
      <c r="H152" s="21"/>
      <c r="I152" s="21"/>
      <c r="J152" s="2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2"/>
      <c r="G153" s="2"/>
      <c r="H153" s="21"/>
      <c r="I153" s="21"/>
      <c r="J153" s="2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2"/>
      <c r="G154" s="2"/>
      <c r="H154" s="21"/>
      <c r="I154" s="21"/>
      <c r="J154" s="2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2"/>
      <c r="G155" s="2"/>
      <c r="H155" s="21"/>
      <c r="I155" s="21"/>
      <c r="J155" s="2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2"/>
      <c r="G156" s="2"/>
      <c r="H156" s="21"/>
      <c r="I156" s="21"/>
      <c r="J156" s="2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2"/>
      <c r="G157" s="2"/>
      <c r="H157" s="21"/>
      <c r="I157" s="21"/>
      <c r="J157" s="2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2"/>
      <c r="G158" s="2"/>
      <c r="H158" s="21"/>
      <c r="I158" s="21"/>
      <c r="J158" s="2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2"/>
      <c r="G159" s="2"/>
      <c r="H159" s="21"/>
      <c r="I159" s="21"/>
      <c r="J159" s="2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2"/>
      <c r="G160" s="2"/>
      <c r="H160" s="21"/>
      <c r="I160" s="21"/>
      <c r="J160" s="2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2"/>
      <c r="G161" s="2"/>
      <c r="H161" s="21"/>
      <c r="I161" s="21"/>
      <c r="J161" s="2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2"/>
      <c r="G162" s="2"/>
      <c r="H162" s="21"/>
      <c r="I162" s="21"/>
      <c r="J162" s="2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2"/>
      <c r="G163" s="2"/>
      <c r="H163" s="21"/>
      <c r="I163" s="21"/>
      <c r="J163" s="2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2"/>
      <c r="G164" s="2"/>
      <c r="H164" s="21"/>
      <c r="I164" s="21"/>
      <c r="J164" s="2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2"/>
      <c r="G165" s="2"/>
      <c r="H165" s="21"/>
      <c r="I165" s="21"/>
      <c r="J165" s="2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2"/>
      <c r="G166" s="2"/>
      <c r="H166" s="21"/>
      <c r="I166" s="21"/>
      <c r="J166" s="2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2"/>
      <c r="G167" s="2"/>
      <c r="H167" s="21"/>
      <c r="I167" s="21"/>
      <c r="J167" s="2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2"/>
      <c r="G168" s="2"/>
      <c r="H168" s="21"/>
      <c r="I168" s="21"/>
      <c r="J168" s="2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2"/>
      <c r="G169" s="2"/>
      <c r="H169" s="21"/>
      <c r="I169" s="21"/>
      <c r="J169" s="2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2"/>
      <c r="G170" s="2"/>
      <c r="H170" s="21"/>
      <c r="I170" s="21"/>
      <c r="J170" s="2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2"/>
      <c r="G171" s="2"/>
      <c r="H171" s="21"/>
      <c r="I171" s="21"/>
      <c r="J171" s="2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2"/>
      <c r="G172" s="2"/>
      <c r="H172" s="21"/>
      <c r="I172" s="21"/>
      <c r="J172" s="2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2"/>
      <c r="G173" s="2"/>
      <c r="H173" s="21"/>
      <c r="I173" s="21"/>
      <c r="J173" s="2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2"/>
      <c r="G174" s="2"/>
      <c r="H174" s="21"/>
      <c r="I174" s="21"/>
      <c r="J174" s="2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2"/>
      <c r="G175" s="2"/>
      <c r="H175" s="21"/>
      <c r="I175" s="21"/>
      <c r="J175" s="2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2"/>
      <c r="G176" s="2"/>
      <c r="H176" s="21"/>
      <c r="I176" s="21"/>
      <c r="J176" s="2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2"/>
      <c r="G177" s="2"/>
      <c r="H177" s="21"/>
      <c r="I177" s="21"/>
      <c r="J177" s="2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2"/>
      <c r="G178" s="2"/>
      <c r="H178" s="21"/>
      <c r="I178" s="21"/>
      <c r="J178" s="2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2"/>
      <c r="G179" s="2"/>
      <c r="H179" s="21"/>
      <c r="I179" s="21"/>
      <c r="J179" s="2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2"/>
      <c r="G180" s="2"/>
      <c r="H180" s="21"/>
      <c r="I180" s="21"/>
      <c r="J180" s="2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2"/>
      <c r="G181" s="2"/>
      <c r="H181" s="21"/>
      <c r="I181" s="21"/>
      <c r="J181" s="2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2"/>
      <c r="G182" s="2"/>
      <c r="H182" s="21"/>
      <c r="I182" s="21"/>
      <c r="J182" s="2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2"/>
      <c r="G183" s="2"/>
      <c r="H183" s="21"/>
      <c r="I183" s="21"/>
      <c r="J183" s="2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2"/>
      <c r="G184" s="2"/>
      <c r="H184" s="21"/>
      <c r="I184" s="21"/>
      <c r="J184" s="2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2"/>
      <c r="G185" s="2"/>
      <c r="H185" s="21"/>
      <c r="I185" s="21"/>
      <c r="J185" s="2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2"/>
      <c r="G186" s="2"/>
      <c r="H186" s="21"/>
      <c r="I186" s="21"/>
      <c r="J186" s="2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2"/>
      <c r="G187" s="2"/>
      <c r="H187" s="21"/>
      <c r="I187" s="21"/>
      <c r="J187" s="2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2"/>
      <c r="G188" s="2"/>
      <c r="H188" s="21"/>
      <c r="I188" s="21"/>
      <c r="J188" s="2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2"/>
      <c r="G189" s="2"/>
      <c r="H189" s="21"/>
      <c r="I189" s="21"/>
      <c r="J189" s="2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2"/>
      <c r="G190" s="2"/>
      <c r="H190" s="21"/>
      <c r="I190" s="21"/>
      <c r="J190" s="2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2"/>
      <c r="G191" s="2"/>
      <c r="H191" s="21"/>
      <c r="I191" s="21"/>
      <c r="J191" s="2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2"/>
      <c r="G192" s="2"/>
      <c r="H192" s="21"/>
      <c r="I192" s="21"/>
      <c r="J192" s="2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2"/>
      <c r="G193" s="2"/>
      <c r="H193" s="21"/>
      <c r="I193" s="21"/>
      <c r="J193" s="2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2"/>
      <c r="G194" s="2"/>
      <c r="H194" s="21"/>
      <c r="I194" s="21"/>
      <c r="J194" s="2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2"/>
      <c r="G195" s="2"/>
      <c r="H195" s="21"/>
      <c r="I195" s="21"/>
      <c r="J195" s="2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2"/>
      <c r="G196" s="2"/>
      <c r="H196" s="21"/>
      <c r="I196" s="21"/>
      <c r="J196" s="2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2"/>
      <c r="G197" s="2"/>
      <c r="H197" s="21"/>
      <c r="I197" s="21"/>
      <c r="J197" s="2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2"/>
      <c r="G198" s="2"/>
      <c r="H198" s="21"/>
      <c r="I198" s="21"/>
      <c r="J198" s="2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2"/>
      <c r="G199" s="2"/>
      <c r="H199" s="21"/>
      <c r="I199" s="21"/>
      <c r="J199" s="2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2"/>
      <c r="G200" s="2"/>
      <c r="H200" s="21"/>
      <c r="I200" s="21"/>
      <c r="J200" s="2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2"/>
      <c r="G201" s="2"/>
      <c r="H201" s="21"/>
      <c r="I201" s="21"/>
      <c r="J201" s="2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2"/>
      <c r="G202" s="2"/>
      <c r="H202" s="21"/>
      <c r="I202" s="21"/>
      <c r="J202" s="2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2"/>
      <c r="G203" s="2"/>
      <c r="H203" s="21"/>
      <c r="I203" s="21"/>
      <c r="J203" s="2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2"/>
      <c r="G204" s="2"/>
      <c r="H204" s="21"/>
      <c r="I204" s="21"/>
      <c r="J204" s="2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2"/>
      <c r="G205" s="2"/>
      <c r="H205" s="21"/>
      <c r="I205" s="21"/>
      <c r="J205" s="2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2"/>
      <c r="G206" s="2"/>
      <c r="H206" s="21"/>
      <c r="I206" s="21"/>
      <c r="J206" s="2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2"/>
      <c r="G207" s="2"/>
      <c r="H207" s="21"/>
      <c r="I207" s="21"/>
      <c r="J207" s="2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2"/>
      <c r="G208" s="2"/>
      <c r="H208" s="21"/>
      <c r="I208" s="21"/>
      <c r="J208" s="2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2"/>
      <c r="G209" s="2"/>
      <c r="H209" s="21"/>
      <c r="I209" s="21"/>
      <c r="J209" s="2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2"/>
      <c r="G210" s="2"/>
      <c r="H210" s="21"/>
      <c r="I210" s="21"/>
      <c r="J210" s="2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2"/>
      <c r="G211" s="2"/>
      <c r="H211" s="21"/>
      <c r="I211" s="21"/>
      <c r="J211" s="2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2"/>
      <c r="G212" s="2"/>
      <c r="H212" s="21"/>
      <c r="I212" s="21"/>
      <c r="J212" s="2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2"/>
      <c r="G213" s="2"/>
      <c r="H213" s="21"/>
      <c r="I213" s="21"/>
      <c r="J213" s="2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2"/>
      <c r="G214" s="2"/>
      <c r="H214" s="21"/>
      <c r="I214" s="21"/>
      <c r="J214" s="2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2"/>
      <c r="G215" s="2"/>
      <c r="H215" s="21"/>
      <c r="I215" s="21"/>
      <c r="J215" s="2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2"/>
      <c r="G216" s="2"/>
      <c r="H216" s="21"/>
      <c r="I216" s="21"/>
      <c r="J216" s="2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2"/>
      <c r="G217" s="2"/>
      <c r="H217" s="21"/>
      <c r="I217" s="21"/>
      <c r="J217" s="2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2"/>
      <c r="G218" s="2"/>
      <c r="H218" s="21"/>
      <c r="I218" s="21"/>
      <c r="J218" s="2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2"/>
      <c r="G219" s="2"/>
      <c r="H219" s="21"/>
      <c r="I219" s="21"/>
      <c r="J219" s="2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2"/>
      <c r="G220" s="2"/>
      <c r="H220" s="21"/>
      <c r="I220" s="21"/>
      <c r="J220" s="2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2"/>
      <c r="G221" s="2"/>
      <c r="H221" s="21"/>
      <c r="I221" s="21"/>
      <c r="J221" s="2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2"/>
      <c r="G222" s="2"/>
      <c r="H222" s="21"/>
      <c r="I222" s="21"/>
      <c r="J222" s="2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2"/>
      <c r="G223" s="2"/>
      <c r="H223" s="21"/>
      <c r="I223" s="21"/>
      <c r="J223" s="2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2"/>
      <c r="G224" s="2"/>
      <c r="H224" s="21"/>
      <c r="I224" s="21"/>
      <c r="J224" s="2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2"/>
      <c r="G225" s="2"/>
      <c r="H225" s="21"/>
      <c r="I225" s="21"/>
      <c r="J225" s="2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2"/>
      <c r="G226" s="2"/>
      <c r="H226" s="21"/>
      <c r="I226" s="21"/>
      <c r="J226" s="2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2"/>
      <c r="G227" s="2"/>
      <c r="H227" s="21"/>
      <c r="I227" s="21"/>
      <c r="J227" s="2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2"/>
      <c r="G228" s="2"/>
      <c r="H228" s="21"/>
      <c r="I228" s="21"/>
      <c r="J228" s="2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2"/>
      <c r="G229" s="2"/>
      <c r="H229" s="21"/>
      <c r="I229" s="21"/>
      <c r="J229" s="2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2"/>
      <c r="G230" s="2"/>
      <c r="H230" s="21"/>
      <c r="I230" s="21"/>
      <c r="J230" s="2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2"/>
      <c r="G231" s="2"/>
      <c r="H231" s="21"/>
      <c r="I231" s="21"/>
      <c r="J231" s="2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2"/>
      <c r="G232" s="2"/>
      <c r="H232" s="21"/>
      <c r="I232" s="21"/>
      <c r="J232" s="2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2"/>
      <c r="G233" s="2"/>
      <c r="H233" s="21"/>
      <c r="I233" s="21"/>
      <c r="J233" s="2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2"/>
      <c r="G234" s="2"/>
      <c r="H234" s="21"/>
      <c r="I234" s="21"/>
      <c r="J234" s="2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/>
    <row r="236" spans="1:28" ht="15.75" customHeight="1"/>
    <row r="237" spans="1:28" ht="15.75" customHeight="1"/>
    <row r="238" spans="1:28" ht="15.75" customHeight="1"/>
    <row r="239" spans="1:28" ht="15.75" customHeight="1"/>
    <row r="240" spans="1:2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22">
    <mergeCell ref="D2:K2"/>
    <mergeCell ref="D16:D18"/>
    <mergeCell ref="D14:D15"/>
    <mergeCell ref="D19:D21"/>
    <mergeCell ref="E21:G21"/>
    <mergeCell ref="E18:G18"/>
    <mergeCell ref="E15:G15"/>
    <mergeCell ref="E4:E8"/>
    <mergeCell ref="D4:D9"/>
    <mergeCell ref="C14:C28"/>
    <mergeCell ref="B14:B29"/>
    <mergeCell ref="F8:G8"/>
    <mergeCell ref="E9:G9"/>
    <mergeCell ref="B12:K12"/>
    <mergeCell ref="C29:G29"/>
    <mergeCell ref="D28:G28"/>
    <mergeCell ref="E27:G27"/>
    <mergeCell ref="D26:D27"/>
    <mergeCell ref="D24:D25"/>
    <mergeCell ref="D22:D23"/>
    <mergeCell ref="E25:G25"/>
    <mergeCell ref="E23:G23"/>
  </mergeCells>
  <phoneticPr fontId="5" type="noConversion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예산안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이윤지</dc:creator>
  <cp:lastModifiedBy>Microsoft Office User</cp:lastModifiedBy>
  <dcterms:created xsi:type="dcterms:W3CDTF">2020-03-27T07:39:33Z</dcterms:created>
  <dcterms:modified xsi:type="dcterms:W3CDTF">2022-03-09T13:49:58Z</dcterms:modified>
</cp:coreProperties>
</file>