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david-private/Downloads/"/>
    </mc:Choice>
  </mc:AlternateContent>
  <xr:revisionPtr revIDLastSave="0" documentId="13_ncr:1_{406066AB-41E7-8D4A-9861-72A8BDB9E031}" xr6:coauthVersionLast="47" xr6:coauthVersionMax="47" xr10:uidLastSave="{00000000-0000-0000-0000-000000000000}"/>
  <bookViews>
    <workbookView xWindow="0" yWindow="500" windowWidth="40960" windowHeight="2322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ortfHa4yxsX87Bz72KjHVQqMrjA=="/>
    </ext>
  </extLst>
</workbook>
</file>

<file path=xl/calcChain.xml><?xml version="1.0" encoding="utf-8"?>
<calcChain xmlns="http://schemas.openxmlformats.org/spreadsheetml/2006/main">
  <c r="I72" i="1" l="1"/>
  <c r="J72" i="1" s="1"/>
  <c r="H72" i="1"/>
  <c r="I67" i="1"/>
  <c r="J67" i="1" s="1"/>
  <c r="H67" i="1"/>
  <c r="I62" i="1"/>
  <c r="J62" i="1" s="1"/>
  <c r="H62" i="1"/>
  <c r="I46" i="1"/>
  <c r="J46" i="1" s="1"/>
  <c r="H46" i="1"/>
  <c r="J45" i="1"/>
  <c r="J44" i="1"/>
  <c r="I44" i="1"/>
  <c r="H44" i="1"/>
  <c r="J43" i="1"/>
  <c r="I42" i="1"/>
  <c r="H42" i="1"/>
  <c r="J42" i="1" s="1"/>
  <c r="J41" i="1"/>
  <c r="J40" i="1"/>
  <c r="J39" i="1"/>
  <c r="I38" i="1"/>
  <c r="J38" i="1" s="1"/>
  <c r="H38" i="1"/>
  <c r="J37" i="1"/>
  <c r="I36" i="1"/>
  <c r="J36" i="1" s="1"/>
  <c r="H36" i="1"/>
  <c r="J35" i="1"/>
  <c r="J34" i="1"/>
  <c r="J33" i="1"/>
  <c r="I33" i="1"/>
  <c r="H33" i="1"/>
  <c r="J32" i="1"/>
  <c r="I31" i="1"/>
  <c r="J31" i="1" s="1"/>
  <c r="H31" i="1"/>
  <c r="H47" i="1" s="1"/>
  <c r="H48" i="1" s="1"/>
  <c r="H54" i="1" s="1"/>
  <c r="J30" i="1"/>
  <c r="J29" i="1"/>
  <c r="I20" i="1"/>
  <c r="I53" i="1" s="1"/>
  <c r="I19" i="1"/>
  <c r="I71" i="1" s="1"/>
  <c r="H19" i="1"/>
  <c r="H71" i="1" s="1"/>
  <c r="H73" i="1" s="1"/>
  <c r="J18" i="1"/>
  <c r="J17" i="1"/>
  <c r="I16" i="1"/>
  <c r="I66" i="1" s="1"/>
  <c r="H16" i="1"/>
  <c r="H66" i="1" s="1"/>
  <c r="H68" i="1" s="1"/>
  <c r="J15" i="1"/>
  <c r="J14" i="1"/>
  <c r="J13" i="1"/>
  <c r="J12" i="1"/>
  <c r="J11" i="1"/>
  <c r="I10" i="1"/>
  <c r="I61" i="1" s="1"/>
  <c r="H10" i="1"/>
  <c r="H61" i="1" s="1"/>
  <c r="H63" i="1" s="1"/>
  <c r="J8" i="1"/>
  <c r="J7" i="1"/>
  <c r="J6" i="1"/>
  <c r="J5" i="1"/>
  <c r="I63" i="1" l="1"/>
  <c r="J63" i="1" s="1"/>
  <c r="J61" i="1"/>
  <c r="I68" i="1"/>
  <c r="J68" i="1" s="1"/>
  <c r="J66" i="1"/>
  <c r="I73" i="1"/>
  <c r="J73" i="1" s="1"/>
  <c r="J71" i="1"/>
  <c r="J19" i="1"/>
  <c r="H20" i="1"/>
  <c r="H53" i="1" s="1"/>
  <c r="H55" i="1" s="1"/>
  <c r="J10" i="1"/>
  <c r="I47" i="1"/>
  <c r="J16" i="1"/>
  <c r="J53" i="1" l="1"/>
  <c r="J47" i="1"/>
  <c r="I48" i="1"/>
  <c r="J20" i="1"/>
  <c r="J48" i="1" l="1"/>
  <c r="I54" i="1"/>
  <c r="J54" i="1" l="1"/>
  <c r="I55" i="1"/>
  <c r="J55" i="1" s="1"/>
</calcChain>
</file>

<file path=xl/sharedStrings.xml><?xml version="1.0" encoding="utf-8"?>
<sst xmlns="http://schemas.openxmlformats.org/spreadsheetml/2006/main" count="166" uniqueCount="93">
  <si>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</si>
  <si>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</si>
  <si>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</si>
  <si>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</si>
  <si>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</si>
  <si>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</si>
  <si>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</si>
  <si>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</si>
  <si>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</si>
  <si>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r>
      <rPr>
        <sz val="10"/>
        <color rgb="FF000000"/>
        <rFont val="Arial"/>
      </rPr>
      <t xml:space="preserve">KAIST 산업디자인학과 </t>
    </r>
    <r>
      <rPr>
        <sz val="10"/>
        <color rgb="FF000000"/>
        <rFont val="Arial"/>
      </rPr>
      <t>학생회</t>
    </r>
  </si>
  <si>
    <t>학생</t>
  </si>
  <si>
    <t>기층 예산 이월금</t>
  </si>
  <si>
    <t>AA</t>
  </si>
  <si>
    <r>
      <rPr>
        <sz val="10"/>
        <color rgb="FF000000"/>
        <rFont val="Arial"/>
      </rPr>
      <t>예금결산</t>
    </r>
    <r>
      <rPr>
        <sz val="10"/>
        <color rgb="FF000000"/>
        <rFont val="Arial"/>
      </rPr>
      <t xml:space="preserve"> </t>
    </r>
    <r>
      <rPr>
        <sz val="10"/>
        <color rgb="FF000000"/>
        <rFont val="Arial"/>
      </rPr>
      <t>이자</t>
    </r>
  </si>
  <si>
    <t>AB</t>
  </si>
  <si>
    <t>입출금통장 이자</t>
  </si>
  <si>
    <t>기층 예산</t>
  </si>
  <si>
    <t>AC</t>
  </si>
  <si>
    <t>-</t>
  </si>
  <si>
    <t>기층 예산 지원 받지 않음.</t>
  </si>
  <si>
    <t>격려금</t>
  </si>
  <si>
    <t>AD</t>
  </si>
  <si>
    <t>소수과 합동 체육대회 진행비 환급</t>
  </si>
  <si>
    <t>AE</t>
  </si>
  <si>
    <t>계</t>
  </si>
  <si>
    <t>본회계</t>
  </si>
  <si>
    <t>랩 홍보 영상 제작</t>
  </si>
  <si>
    <t>BA</t>
  </si>
  <si>
    <t>진로 인터뷰 카드뉴스 제작</t>
  </si>
  <si>
    <t>BB</t>
  </si>
  <si>
    <t>학과 워크샵</t>
  </si>
  <si>
    <t>BC</t>
  </si>
  <si>
    <t>재개 사업, 전년도 동분기 결산 없음</t>
  </si>
  <si>
    <t>학과 설명회</t>
  </si>
  <si>
    <t>BF</t>
  </si>
  <si>
    <t>과제 전시회</t>
  </si>
  <si>
    <t>BG</t>
  </si>
  <si>
    <t>상반기 신설 사업, 전년도 동분기 결산 없음</t>
  </si>
  <si>
    <t>자치</t>
  </si>
  <si>
    <t>전반기 이월금</t>
  </si>
  <si>
    <t>CA</t>
  </si>
  <si>
    <t>이월금은 모두 학생회계에 포함되는 기층 예산 이월금에 해당됨</t>
  </si>
  <si>
    <t>소수과 합동 체육대회 참가비</t>
  </si>
  <si>
    <t>CB</t>
  </si>
  <si>
    <t>참가비는 인당 3,000원/인원수 미리 파악 불가</t>
  </si>
  <si>
    <t>총계</t>
  </si>
  <si>
    <t>지출</t>
  </si>
  <si>
    <t>담당</t>
  </si>
  <si>
    <t>소항목</t>
  </si>
  <si>
    <t>세부항목</t>
  </si>
  <si>
    <r>
      <rPr>
        <b/>
        <sz val="10"/>
        <color rgb="FF000000"/>
        <rFont val="Arial"/>
      </rPr>
      <t>전년도</t>
    </r>
    <r>
      <rPr>
        <b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결산</t>
    </r>
  </si>
  <si>
    <r>
      <rPr>
        <b/>
        <sz val="10"/>
        <color rgb="FF000000"/>
        <rFont val="Arial"/>
      </rPr>
      <t>당해년도</t>
    </r>
    <r>
      <rPr>
        <b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예산</t>
    </r>
  </si>
  <si>
    <t xml:space="preserve">비고 </t>
  </si>
  <si>
    <t>KAIST
산업디자인학과 학생회</t>
  </si>
  <si>
    <t>학생회장 김대욱</t>
  </si>
  <si>
    <t>인터뷰 다과</t>
  </si>
  <si>
    <t>A1</t>
  </si>
  <si>
    <t>회의비</t>
  </si>
  <si>
    <t>A2</t>
  </si>
  <si>
    <t xml:space="preserve">인원수:5인
사업수혜자: 산업디자인학과 학부생 전체 </t>
  </si>
  <si>
    <t>진로 TF 장 김가현</t>
  </si>
  <si>
    <t>B1</t>
  </si>
  <si>
    <t xml:space="preserve">사업수혜자: 산업디자인학과 학부생 전체 / 예산 필요 없음 </t>
  </si>
  <si>
    <t>워크샵 준비 비용</t>
  </si>
  <si>
    <t>C1</t>
  </si>
  <si>
    <t>사업수혜자: 산업디자인학과 학부생 전체 / 3년만에 재개하는 사업으로 세부 사항이 아직 미정</t>
  </si>
  <si>
    <t>재료비</t>
  </si>
  <si>
    <t>C2</t>
  </si>
  <si>
    <t>학과사무실에서 지원받지 못한 금액 사후 승인</t>
  </si>
  <si>
    <t>학과 설명회 운영 비용</t>
  </si>
  <si>
    <t>D1</t>
  </si>
  <si>
    <t>사업수혜자: 산업디자인학과 학부 22학번</t>
  </si>
  <si>
    <t>홍보 포스터, 현수막</t>
  </si>
  <si>
    <t>E1</t>
  </si>
  <si>
    <t>22년 상반기에 처음 진행된 사업</t>
  </si>
  <si>
    <t>굿즈 제작</t>
  </si>
  <si>
    <t>E2</t>
  </si>
  <si>
    <t>사업수혜자: 산업디자인학과 학부생 전체 / 22년 상반기에 처음 진행된 사업</t>
  </si>
  <si>
    <t>과제 전시회 운영 비용</t>
  </si>
  <si>
    <t>E3</t>
  </si>
  <si>
    <t>소수과 합동 체육대회</t>
  </si>
  <si>
    <t>쳬육대회 준비 비용</t>
  </si>
  <si>
    <t>F1</t>
  </si>
  <si>
    <t>사업수혜자: 소수과 합동 체육대회 참여 학생 / 3년만에 재개하는 사업</t>
  </si>
  <si>
    <t>G1</t>
  </si>
  <si>
    <t xml:space="preserve">사업수혜자: 학생회 </t>
  </si>
  <si>
    <t>합계</t>
  </si>
  <si>
    <t>전체 대항목 총계</t>
  </si>
  <si>
    <t>전년도</t>
  </si>
  <si>
    <t>당해년도</t>
  </si>
  <si>
    <t>전년도 대비</t>
  </si>
  <si>
    <t>수익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</si>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</sst>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9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b/>
      <sz val="10"/>
      <color theme="1"/>
      <name val="Arial"/>
    </font>
    <font>
      <sz val="8"/>
      <name val="Arial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176" fontId="2" fillId="5" borderId="5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176" fontId="1" fillId="7" borderId="5" xfId="0" applyNumberFormat="1" applyFont="1" applyFill="1" applyBorder="1" applyAlignment="1">
      <alignment horizontal="center" vertical="center"/>
    </xf>
    <xf numFmtId="176" fontId="1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176" fontId="1" fillId="2" borderId="5" xfId="0" applyNumberFormat="1" applyFont="1" applyFill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78" fontId="2" fillId="4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0" fontId="2" fillId="8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7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176" fontId="7" fillId="11" borderId="9" xfId="0" applyNumberFormat="1" applyFont="1" applyFill="1" applyBorder="1" applyAlignment="1">
      <alignment horizontal="center" vertical="center" wrapText="1"/>
    </xf>
    <xf numFmtId="176" fontId="7" fillId="11" borderId="5" xfId="0" applyNumberFormat="1" applyFont="1" applyFill="1" applyBorder="1" applyAlignment="1">
      <alignment horizontal="center" vertical="center" wrapText="1"/>
    </xf>
    <xf numFmtId="176" fontId="7" fillId="11" borderId="18" xfId="0" applyNumberFormat="1" applyFont="1" applyFill="1" applyBorder="1" applyAlignment="1">
      <alignment horizontal="center" vertical="center" wrapText="1"/>
    </xf>
    <xf numFmtId="177" fontId="4" fillId="11" borderId="17" xfId="0" applyNumberFormat="1" applyFont="1" applyFill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4" borderId="9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/>
    <xf numFmtId="176" fontId="1" fillId="0" borderId="6" xfId="0" applyNumberFormat="1" applyFont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76" fontId="1" fillId="3" borderId="6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2" xfId="0" applyFont="1" applyBorder="1"/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6" fontId="2" fillId="8" borderId="9" xfId="0" applyNumberFormat="1" applyFont="1" applyFill="1" applyBorder="1" applyAlignment="1">
      <alignment horizontal="center" vertical="center"/>
    </xf>
    <xf numFmtId="176" fontId="1" fillId="3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4"/>
  <sheetViews>
    <sheetView tabSelected="1" workbookViewId="0">
      <selection activeCell="I36" sqref="I36"/>
    </sheetView>
  </sheetViews>
  <sheetFormatPr baseColWidth="10" defaultColWidth="12.6640625" defaultRowHeight="15" customHeight="1" x14ac:dyDescent="0.15"/>
  <cols>
    <col min="3" max="3" width="14.1640625" customWidth="1"/>
    <col min="4" max="4" width="20.6640625" customWidth="1"/>
    <col min="5" max="5" width="12.83203125" customWidth="1"/>
    <col min="6" max="6" width="29.1640625" customWidth="1"/>
    <col min="8" max="8" width="17.33203125" customWidth="1"/>
    <col min="9" max="9" width="13.1640625" customWidth="1"/>
    <col min="10" max="10" width="15.83203125" customWidth="1"/>
    <col min="11" max="11" width="25.83203125" customWidth="1"/>
  </cols>
  <sheetData>
    <row r="1" spans="1:29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 x14ac:dyDescent="0.15">
      <c r="A3" s="1"/>
      <c r="B3" s="1"/>
      <c r="C3" s="2"/>
      <c r="D3" s="87" t="s">
        <v>0</v>
      </c>
      <c r="E3" s="88"/>
      <c r="F3" s="88"/>
      <c r="G3" s="88"/>
      <c r="H3" s="88"/>
      <c r="I3" s="88"/>
      <c r="J3" s="88"/>
      <c r="K3" s="8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 x14ac:dyDescent="0.15">
      <c r="A4" s="1"/>
      <c r="B4" s="1"/>
      <c r="C4" s="1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 x14ac:dyDescent="0.15">
      <c r="A5" s="1"/>
      <c r="B5" s="1"/>
      <c r="C5" s="1"/>
      <c r="D5" s="90" t="s">
        <v>9</v>
      </c>
      <c r="E5" s="90" t="s">
        <v>10</v>
      </c>
      <c r="F5" s="6" t="s">
        <v>11</v>
      </c>
      <c r="G5" s="7" t="s">
        <v>12</v>
      </c>
      <c r="H5" s="8">
        <v>1351943</v>
      </c>
      <c r="I5" s="9">
        <v>2033541</v>
      </c>
      <c r="J5" s="10">
        <f t="shared" ref="J5:J8" si="0">IFERROR(I5/H5, "-%")</f>
        <v>1.5041617878860278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" x14ac:dyDescent="0.15">
      <c r="A6" s="1"/>
      <c r="B6" s="1"/>
      <c r="C6" s="1"/>
      <c r="D6" s="80"/>
      <c r="E6" s="80"/>
      <c r="F6" s="6" t="s">
        <v>13</v>
      </c>
      <c r="G6" s="7" t="s">
        <v>14</v>
      </c>
      <c r="H6" s="12">
        <v>723</v>
      </c>
      <c r="I6" s="9">
        <v>0</v>
      </c>
      <c r="J6" s="10">
        <f t="shared" si="0"/>
        <v>0</v>
      </c>
      <c r="K6" s="11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" x14ac:dyDescent="0.15">
      <c r="A7" s="1"/>
      <c r="B7" s="1"/>
      <c r="C7" s="1"/>
      <c r="D7" s="80"/>
      <c r="E7" s="80"/>
      <c r="F7" s="6" t="s">
        <v>16</v>
      </c>
      <c r="G7" s="7" t="s">
        <v>17</v>
      </c>
      <c r="H7" s="13">
        <v>227000</v>
      </c>
      <c r="I7" s="14" t="s">
        <v>18</v>
      </c>
      <c r="J7" s="10" t="str">
        <f t="shared" si="0"/>
        <v>-%</v>
      </c>
      <c r="K7" s="15" t="s">
        <v>19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" x14ac:dyDescent="0.15">
      <c r="A8" s="1"/>
      <c r="B8" s="1"/>
      <c r="C8" s="1"/>
      <c r="D8" s="80"/>
      <c r="E8" s="80"/>
      <c r="F8" s="7" t="s">
        <v>20</v>
      </c>
      <c r="G8" s="7" t="s">
        <v>21</v>
      </c>
      <c r="H8" s="13">
        <v>230768</v>
      </c>
      <c r="I8" s="14">
        <v>0</v>
      </c>
      <c r="J8" s="10">
        <f t="shared" si="0"/>
        <v>0</v>
      </c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" x14ac:dyDescent="0.15">
      <c r="A9" s="1"/>
      <c r="B9" s="1"/>
      <c r="C9" s="1"/>
      <c r="D9" s="80"/>
      <c r="E9" s="80"/>
      <c r="F9" s="16" t="s">
        <v>22</v>
      </c>
      <c r="G9" s="16" t="s">
        <v>23</v>
      </c>
      <c r="H9" s="13" t="s">
        <v>18</v>
      </c>
      <c r="I9" s="14">
        <v>0</v>
      </c>
      <c r="J9" s="10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" x14ac:dyDescent="0.15">
      <c r="A10" s="1"/>
      <c r="B10" s="1"/>
      <c r="C10" s="1"/>
      <c r="D10" s="80"/>
      <c r="E10" s="81"/>
      <c r="F10" s="91" t="s">
        <v>24</v>
      </c>
      <c r="G10" s="84"/>
      <c r="H10" s="17">
        <f>SUM(H5:H9)</f>
        <v>1810434</v>
      </c>
      <c r="I10" s="18">
        <f>SUM(I5:I9)</f>
        <v>2033541</v>
      </c>
      <c r="J10" s="19">
        <f t="shared" ref="J10:J20" si="1">IFERROR(I10/H10, "-%")</f>
        <v>1.1232339869887551</v>
      </c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" x14ac:dyDescent="0.15">
      <c r="A11" s="1"/>
      <c r="B11" s="1"/>
      <c r="C11" s="1"/>
      <c r="D11" s="80"/>
      <c r="E11" s="90" t="s">
        <v>25</v>
      </c>
      <c r="F11" s="6" t="s">
        <v>26</v>
      </c>
      <c r="G11" s="7" t="s">
        <v>27</v>
      </c>
      <c r="H11" s="13">
        <v>83400</v>
      </c>
      <c r="I11" s="13">
        <v>150000</v>
      </c>
      <c r="J11" s="10">
        <f t="shared" si="1"/>
        <v>1.7985611510791366</v>
      </c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" x14ac:dyDescent="0.15">
      <c r="A12" s="1"/>
      <c r="B12" s="1"/>
      <c r="C12" s="1"/>
      <c r="D12" s="80"/>
      <c r="E12" s="80"/>
      <c r="F12" s="22" t="s">
        <v>28</v>
      </c>
      <c r="G12" s="22" t="s">
        <v>29</v>
      </c>
      <c r="H12" s="23">
        <v>0</v>
      </c>
      <c r="I12" s="23">
        <v>0</v>
      </c>
      <c r="J12" s="10" t="str">
        <f t="shared" si="1"/>
        <v>-%</v>
      </c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" x14ac:dyDescent="0.15">
      <c r="A13" s="1"/>
      <c r="B13" s="1"/>
      <c r="C13" s="1"/>
      <c r="D13" s="80"/>
      <c r="E13" s="80"/>
      <c r="F13" s="25" t="s">
        <v>30</v>
      </c>
      <c r="G13" s="25" t="s">
        <v>31</v>
      </c>
      <c r="H13" s="23" t="s">
        <v>18</v>
      </c>
      <c r="I13" s="23">
        <v>1200000</v>
      </c>
      <c r="J13" s="10" t="str">
        <f t="shared" si="1"/>
        <v>-%</v>
      </c>
      <c r="K13" s="26" t="s">
        <v>32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" x14ac:dyDescent="0.15">
      <c r="A14" s="27"/>
      <c r="B14" s="27"/>
      <c r="C14" s="1"/>
      <c r="D14" s="80"/>
      <c r="E14" s="80"/>
      <c r="F14" s="25" t="s">
        <v>33</v>
      </c>
      <c r="G14" s="25" t="s">
        <v>34</v>
      </c>
      <c r="H14" s="23">
        <v>643200</v>
      </c>
      <c r="I14" s="23">
        <v>1000000</v>
      </c>
      <c r="J14" s="10">
        <f t="shared" si="1"/>
        <v>1.5547263681592041</v>
      </c>
      <c r="K14" s="2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" x14ac:dyDescent="0.15">
      <c r="A15" s="1"/>
      <c r="B15" s="1"/>
      <c r="C15" s="1"/>
      <c r="D15" s="80"/>
      <c r="E15" s="80"/>
      <c r="F15" s="22" t="s">
        <v>35</v>
      </c>
      <c r="G15" s="25" t="s">
        <v>36</v>
      </c>
      <c r="H15" s="23" t="s">
        <v>18</v>
      </c>
      <c r="I15" s="23">
        <v>1000000</v>
      </c>
      <c r="J15" s="10" t="str">
        <f t="shared" si="1"/>
        <v>-%</v>
      </c>
      <c r="K15" s="28" t="s">
        <v>37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 x14ac:dyDescent="0.15">
      <c r="A16" s="1"/>
      <c r="B16" s="1"/>
      <c r="C16" s="1"/>
      <c r="D16" s="80"/>
      <c r="E16" s="81"/>
      <c r="F16" s="91" t="s">
        <v>24</v>
      </c>
      <c r="G16" s="84"/>
      <c r="H16" s="17">
        <f t="shared" ref="H16:I16" si="2">SUM(H11:H15)</f>
        <v>726600</v>
      </c>
      <c r="I16" s="17">
        <f t="shared" si="2"/>
        <v>3350000</v>
      </c>
      <c r="J16" s="19">
        <f t="shared" si="1"/>
        <v>4.6105147261216626</v>
      </c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" x14ac:dyDescent="0.15">
      <c r="A17" s="1"/>
      <c r="B17" s="1"/>
      <c r="C17" s="1"/>
      <c r="D17" s="80"/>
      <c r="E17" s="90" t="s">
        <v>38</v>
      </c>
      <c r="F17" s="6" t="s">
        <v>39</v>
      </c>
      <c r="G17" s="16" t="s">
        <v>40</v>
      </c>
      <c r="H17" s="13" t="s">
        <v>18</v>
      </c>
      <c r="I17" s="13" t="s">
        <v>18</v>
      </c>
      <c r="J17" s="7" t="str">
        <f t="shared" si="1"/>
        <v>-%</v>
      </c>
      <c r="K17" s="21" t="s">
        <v>41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" x14ac:dyDescent="0.15">
      <c r="A18" s="1"/>
      <c r="B18" s="1"/>
      <c r="C18" s="1"/>
      <c r="D18" s="80"/>
      <c r="E18" s="80"/>
      <c r="F18" s="29" t="s">
        <v>42</v>
      </c>
      <c r="G18" s="16" t="s">
        <v>43</v>
      </c>
      <c r="H18" s="13" t="s">
        <v>18</v>
      </c>
      <c r="I18" s="13">
        <v>0</v>
      </c>
      <c r="J18" s="7" t="str">
        <f t="shared" si="1"/>
        <v>-%</v>
      </c>
      <c r="K18" s="30" t="s">
        <v>44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" x14ac:dyDescent="0.15">
      <c r="A19" s="1"/>
      <c r="B19" s="1"/>
      <c r="C19" s="1"/>
      <c r="D19" s="80"/>
      <c r="E19" s="81"/>
      <c r="F19" s="91" t="s">
        <v>24</v>
      </c>
      <c r="G19" s="84"/>
      <c r="H19" s="17">
        <f t="shared" ref="H19:I19" si="3">SUM(H17:H18)</f>
        <v>0</v>
      </c>
      <c r="I19" s="17">
        <f t="shared" si="3"/>
        <v>0</v>
      </c>
      <c r="J19" s="19" t="str">
        <f t="shared" si="1"/>
        <v>-%</v>
      </c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" x14ac:dyDescent="0.15">
      <c r="A20" s="1"/>
      <c r="B20" s="1"/>
      <c r="C20" s="1"/>
      <c r="D20" s="81"/>
      <c r="E20" s="96" t="s">
        <v>45</v>
      </c>
      <c r="F20" s="83"/>
      <c r="G20" s="84"/>
      <c r="H20" s="31">
        <f t="shared" ref="H20:I20" si="4">SUM(H10,H16)</f>
        <v>2537034</v>
      </c>
      <c r="I20" s="31">
        <f t="shared" si="4"/>
        <v>5383541</v>
      </c>
      <c r="J20" s="32">
        <f t="shared" si="1"/>
        <v>2.1219822044166534</v>
      </c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" x14ac:dyDescent="0.15">
      <c r="A23" s="1"/>
      <c r="B23" s="1"/>
      <c r="C23" s="1"/>
      <c r="D23" s="1"/>
      <c r="E23" s="1"/>
      <c r="F23" s="34"/>
      <c r="G23" s="34"/>
      <c r="H23" s="35"/>
      <c r="I23" s="35"/>
      <c r="J23" s="1"/>
      <c r="K23" s="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6"/>
      <c r="Y24" s="36"/>
      <c r="Z24" s="36"/>
      <c r="AA24" s="36"/>
      <c r="AB24" s="36"/>
      <c r="AC24" s="36"/>
    </row>
    <row r="25" spans="1:29" ht="13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6"/>
      <c r="Y25" s="36"/>
      <c r="Z25" s="36"/>
      <c r="AA25" s="36"/>
      <c r="AB25" s="36"/>
      <c r="AC25" s="36"/>
    </row>
    <row r="26" spans="1:29" ht="13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6"/>
      <c r="Y26" s="36"/>
      <c r="Z26" s="36"/>
      <c r="AA26" s="36"/>
      <c r="AB26" s="36"/>
      <c r="AC26" s="36"/>
    </row>
    <row r="27" spans="1:29" ht="13" x14ac:dyDescent="0.15">
      <c r="A27" s="1"/>
      <c r="B27" s="97" t="s">
        <v>46</v>
      </c>
      <c r="C27" s="83"/>
      <c r="D27" s="83"/>
      <c r="E27" s="83"/>
      <c r="F27" s="83"/>
      <c r="G27" s="83"/>
      <c r="H27" s="83"/>
      <c r="I27" s="83"/>
      <c r="J27" s="83"/>
      <c r="K27" s="8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6"/>
      <c r="Y27" s="36"/>
      <c r="Z27" s="36"/>
      <c r="AA27" s="36"/>
      <c r="AB27" s="36"/>
      <c r="AC27" s="36"/>
    </row>
    <row r="28" spans="1:29" ht="13" x14ac:dyDescent="0.15">
      <c r="A28" s="1"/>
      <c r="B28" s="37" t="s">
        <v>1</v>
      </c>
      <c r="C28" s="37" t="s">
        <v>47</v>
      </c>
      <c r="D28" s="37" t="s">
        <v>48</v>
      </c>
      <c r="E28" s="37" t="s">
        <v>2</v>
      </c>
      <c r="F28" s="37" t="s">
        <v>49</v>
      </c>
      <c r="G28" s="38" t="s">
        <v>4</v>
      </c>
      <c r="H28" s="38" t="s">
        <v>50</v>
      </c>
      <c r="I28" s="38" t="s">
        <v>51</v>
      </c>
      <c r="J28" s="39" t="s">
        <v>7</v>
      </c>
      <c r="K28" s="37" t="s">
        <v>52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6"/>
      <c r="Y28" s="36"/>
      <c r="Z28" s="36"/>
      <c r="AA28" s="36"/>
      <c r="AB28" s="36"/>
      <c r="AC28" s="36"/>
    </row>
    <row r="29" spans="1:29" ht="13" x14ac:dyDescent="0.15">
      <c r="A29" s="1"/>
      <c r="B29" s="98" t="s">
        <v>53</v>
      </c>
      <c r="C29" s="92" t="s">
        <v>54</v>
      </c>
      <c r="D29" s="79" t="s">
        <v>26</v>
      </c>
      <c r="E29" s="12" t="s">
        <v>25</v>
      </c>
      <c r="F29" s="12" t="s">
        <v>55</v>
      </c>
      <c r="G29" s="40" t="s">
        <v>56</v>
      </c>
      <c r="H29" s="12">
        <v>83400</v>
      </c>
      <c r="I29" s="13" t="s">
        <v>18</v>
      </c>
      <c r="J29" s="10" t="str">
        <f t="shared" ref="J29:J48" si="5">IFERROR(I29/H29, "-%")</f>
        <v>-%</v>
      </c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6"/>
      <c r="Y29" s="36"/>
      <c r="Z29" s="36"/>
      <c r="AA29" s="36"/>
      <c r="AB29" s="36"/>
      <c r="AC29" s="36"/>
    </row>
    <row r="30" spans="1:29" ht="32.25" customHeight="1" x14ac:dyDescent="0.15">
      <c r="A30" s="1"/>
      <c r="B30" s="80"/>
      <c r="C30" s="80"/>
      <c r="D30" s="80"/>
      <c r="E30" s="40" t="s">
        <v>25</v>
      </c>
      <c r="F30" s="12" t="s">
        <v>57</v>
      </c>
      <c r="G30" s="41" t="s">
        <v>58</v>
      </c>
      <c r="H30" s="12" t="s">
        <v>18</v>
      </c>
      <c r="I30" s="13">
        <v>75000</v>
      </c>
      <c r="J30" s="10" t="str">
        <f t="shared" si="5"/>
        <v>-%</v>
      </c>
      <c r="K30" s="30" t="s">
        <v>59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6"/>
      <c r="Y30" s="36"/>
      <c r="Z30" s="36"/>
      <c r="AA30" s="36"/>
      <c r="AB30" s="36"/>
      <c r="AC30" s="36"/>
    </row>
    <row r="31" spans="1:29" ht="13" x14ac:dyDescent="0.15">
      <c r="A31" s="1"/>
      <c r="B31" s="80"/>
      <c r="C31" s="80"/>
      <c r="D31" s="81"/>
      <c r="E31" s="86" t="s">
        <v>24</v>
      </c>
      <c r="F31" s="83"/>
      <c r="G31" s="84"/>
      <c r="H31" s="17">
        <f>SUM(H29:H30)</f>
        <v>83400</v>
      </c>
      <c r="I31" s="17">
        <f>SUM(I29:I30)</f>
        <v>75000</v>
      </c>
      <c r="J31" s="19">
        <f t="shared" si="5"/>
        <v>0.89928057553956831</v>
      </c>
      <c r="K31" s="4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" x14ac:dyDescent="0.15">
      <c r="A32" s="1"/>
      <c r="B32" s="80"/>
      <c r="C32" s="100" t="s">
        <v>60</v>
      </c>
      <c r="D32" s="85" t="s">
        <v>28</v>
      </c>
      <c r="E32" s="40" t="s">
        <v>25</v>
      </c>
      <c r="F32" s="12" t="s">
        <v>55</v>
      </c>
      <c r="G32" s="43" t="s">
        <v>61</v>
      </c>
      <c r="H32" s="12">
        <v>0</v>
      </c>
      <c r="I32" s="13" t="s">
        <v>18</v>
      </c>
      <c r="J32" s="7" t="str">
        <f t="shared" si="5"/>
        <v>-%</v>
      </c>
      <c r="K32" s="30" t="s">
        <v>62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" x14ac:dyDescent="0.15">
      <c r="A33" s="1"/>
      <c r="B33" s="80"/>
      <c r="C33" s="80"/>
      <c r="D33" s="81"/>
      <c r="E33" s="86" t="s">
        <v>24</v>
      </c>
      <c r="F33" s="83"/>
      <c r="G33" s="84"/>
      <c r="H33" s="17">
        <f t="shared" ref="H33:I33" si="6">SUM(H32)</f>
        <v>0</v>
      </c>
      <c r="I33" s="17">
        <f t="shared" si="6"/>
        <v>0</v>
      </c>
      <c r="J33" s="44" t="str">
        <f t="shared" si="5"/>
        <v>-%</v>
      </c>
      <c r="K33" s="4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" x14ac:dyDescent="0.15">
      <c r="A34" s="1"/>
      <c r="B34" s="80"/>
      <c r="C34" s="93" t="s">
        <v>54</v>
      </c>
      <c r="D34" s="85" t="s">
        <v>30</v>
      </c>
      <c r="E34" s="45" t="s">
        <v>25</v>
      </c>
      <c r="F34" s="12" t="s">
        <v>63</v>
      </c>
      <c r="G34" s="12" t="s">
        <v>64</v>
      </c>
      <c r="H34" s="12" t="s">
        <v>18</v>
      </c>
      <c r="I34" s="12">
        <v>1200000</v>
      </c>
      <c r="J34" s="7" t="str">
        <f t="shared" si="5"/>
        <v>-%</v>
      </c>
      <c r="K34" s="46" t="s">
        <v>65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 x14ac:dyDescent="0.15">
      <c r="A35" s="1"/>
      <c r="B35" s="80"/>
      <c r="C35" s="94"/>
      <c r="D35" s="80"/>
      <c r="E35" s="47" t="s">
        <v>10</v>
      </c>
      <c r="F35" s="48" t="s">
        <v>66</v>
      </c>
      <c r="G35" s="48" t="s">
        <v>67</v>
      </c>
      <c r="H35" s="48" t="s">
        <v>18</v>
      </c>
      <c r="I35" s="48">
        <v>250100</v>
      </c>
      <c r="J35" s="49" t="str">
        <f t="shared" si="5"/>
        <v>-%</v>
      </c>
      <c r="K35" s="50" t="s">
        <v>68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 x14ac:dyDescent="0.15">
      <c r="A36" s="1"/>
      <c r="B36" s="80"/>
      <c r="C36" s="94"/>
      <c r="D36" s="81"/>
      <c r="E36" s="86" t="s">
        <v>24</v>
      </c>
      <c r="F36" s="83"/>
      <c r="G36" s="84"/>
      <c r="H36" s="17">
        <f>SUM(H34)</f>
        <v>0</v>
      </c>
      <c r="I36" s="17">
        <f>SUM(I34:I35)</f>
        <v>1450100</v>
      </c>
      <c r="J36" s="44" t="str">
        <f t="shared" si="5"/>
        <v>-%</v>
      </c>
      <c r="K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" x14ac:dyDescent="0.15">
      <c r="A37" s="1"/>
      <c r="B37" s="80"/>
      <c r="C37" s="94"/>
      <c r="D37" s="85" t="s">
        <v>33</v>
      </c>
      <c r="E37" s="51" t="s">
        <v>25</v>
      </c>
      <c r="F37" s="23" t="s">
        <v>69</v>
      </c>
      <c r="G37" s="23" t="s">
        <v>70</v>
      </c>
      <c r="H37" s="23">
        <v>643200</v>
      </c>
      <c r="I37" s="23">
        <v>1000000</v>
      </c>
      <c r="J37" s="10">
        <f t="shared" si="5"/>
        <v>1.5547263681592041</v>
      </c>
      <c r="K37" s="30" t="s">
        <v>71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" x14ac:dyDescent="0.15">
      <c r="A38" s="1"/>
      <c r="B38" s="80"/>
      <c r="C38" s="94"/>
      <c r="D38" s="81"/>
      <c r="E38" s="86" t="s">
        <v>24</v>
      </c>
      <c r="F38" s="83"/>
      <c r="G38" s="84"/>
      <c r="H38" s="17">
        <f t="shared" ref="H38:I38" si="7">SUM(H37)</f>
        <v>643200</v>
      </c>
      <c r="I38" s="17">
        <f t="shared" si="7"/>
        <v>1000000</v>
      </c>
      <c r="J38" s="52">
        <f t="shared" si="5"/>
        <v>1.5547263681592041</v>
      </c>
      <c r="K38" s="4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" x14ac:dyDescent="0.15">
      <c r="A39" s="1"/>
      <c r="B39" s="80"/>
      <c r="C39" s="94"/>
      <c r="D39" s="79" t="s">
        <v>35</v>
      </c>
      <c r="E39" s="12" t="s">
        <v>25</v>
      </c>
      <c r="F39" s="53" t="s">
        <v>72</v>
      </c>
      <c r="G39" s="53" t="s">
        <v>73</v>
      </c>
      <c r="H39" s="54" t="s">
        <v>18</v>
      </c>
      <c r="I39" s="55">
        <v>200000</v>
      </c>
      <c r="J39" s="7" t="str">
        <f t="shared" si="5"/>
        <v>-%</v>
      </c>
      <c r="K39" s="56" t="s">
        <v>74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" x14ac:dyDescent="0.15">
      <c r="A40" s="1"/>
      <c r="B40" s="80"/>
      <c r="C40" s="94"/>
      <c r="D40" s="80"/>
      <c r="E40" s="12" t="s">
        <v>25</v>
      </c>
      <c r="F40" s="53" t="s">
        <v>75</v>
      </c>
      <c r="G40" s="53" t="s">
        <v>76</v>
      </c>
      <c r="H40" s="54" t="s">
        <v>18</v>
      </c>
      <c r="I40" s="55">
        <v>300000</v>
      </c>
      <c r="J40" s="7" t="str">
        <f t="shared" si="5"/>
        <v>-%</v>
      </c>
      <c r="K40" s="30" t="s">
        <v>77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" x14ac:dyDescent="0.15">
      <c r="A41" s="1"/>
      <c r="B41" s="80"/>
      <c r="C41" s="94"/>
      <c r="D41" s="80"/>
      <c r="E41" s="40" t="s">
        <v>25</v>
      </c>
      <c r="F41" s="53" t="s">
        <v>78</v>
      </c>
      <c r="G41" s="57" t="s">
        <v>79</v>
      </c>
      <c r="H41" s="54" t="s">
        <v>18</v>
      </c>
      <c r="I41" s="55">
        <v>500000</v>
      </c>
      <c r="J41" s="7" t="str">
        <f t="shared" si="5"/>
        <v>-%</v>
      </c>
      <c r="K41" s="56" t="s">
        <v>74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" x14ac:dyDescent="0.15">
      <c r="A42" s="1"/>
      <c r="B42" s="80"/>
      <c r="C42" s="94"/>
      <c r="D42" s="81"/>
      <c r="E42" s="82" t="s">
        <v>24</v>
      </c>
      <c r="F42" s="83"/>
      <c r="G42" s="84"/>
      <c r="H42" s="58">
        <f>SUM(H41)</f>
        <v>0</v>
      </c>
      <c r="I42" s="58">
        <f>SUM(I39:I41)</f>
        <v>1000000</v>
      </c>
      <c r="J42" s="44" t="str">
        <f t="shared" si="5"/>
        <v>-%</v>
      </c>
      <c r="K42" s="4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" x14ac:dyDescent="0.15">
      <c r="A43" s="1"/>
      <c r="B43" s="80"/>
      <c r="C43" s="94"/>
      <c r="D43" s="85" t="s">
        <v>80</v>
      </c>
      <c r="E43" s="51" t="s">
        <v>10</v>
      </c>
      <c r="F43" s="23" t="s">
        <v>81</v>
      </c>
      <c r="G43" s="23" t="s">
        <v>82</v>
      </c>
      <c r="H43" s="23" t="s">
        <v>18</v>
      </c>
      <c r="I43" s="23">
        <v>200000</v>
      </c>
      <c r="J43" s="7" t="str">
        <f t="shared" si="5"/>
        <v>-%</v>
      </c>
      <c r="K43" s="28" t="s">
        <v>83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" x14ac:dyDescent="0.15">
      <c r="A44" s="1"/>
      <c r="B44" s="80"/>
      <c r="C44" s="94"/>
      <c r="D44" s="81"/>
      <c r="E44" s="86" t="s">
        <v>24</v>
      </c>
      <c r="F44" s="83"/>
      <c r="G44" s="84"/>
      <c r="H44" s="17">
        <f t="shared" ref="H44:I44" si="8">SUM(H43)</f>
        <v>0</v>
      </c>
      <c r="I44" s="17">
        <f t="shared" si="8"/>
        <v>200000</v>
      </c>
      <c r="J44" s="44" t="str">
        <f t="shared" si="5"/>
        <v>-%</v>
      </c>
      <c r="K44" s="42"/>
      <c r="L44" s="1"/>
      <c r="M44" s="1"/>
      <c r="N44" s="1"/>
      <c r="O44" s="1"/>
      <c r="P44" s="1"/>
      <c r="Q44" s="1"/>
      <c r="R44" s="1"/>
      <c r="S44" s="1"/>
      <c r="T44" s="1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3" x14ac:dyDescent="0.15">
      <c r="A45" s="1"/>
      <c r="B45" s="80"/>
      <c r="C45" s="94"/>
      <c r="D45" s="85" t="s">
        <v>20</v>
      </c>
      <c r="E45" s="59" t="s">
        <v>10</v>
      </c>
      <c r="F45" s="59" t="s">
        <v>20</v>
      </c>
      <c r="G45" s="23" t="s">
        <v>84</v>
      </c>
      <c r="H45" s="23">
        <v>230768</v>
      </c>
      <c r="I45" s="23">
        <v>0</v>
      </c>
      <c r="J45" s="10">
        <f t="shared" si="5"/>
        <v>0</v>
      </c>
      <c r="K45" s="30" t="s">
        <v>85</v>
      </c>
      <c r="L45" s="1"/>
      <c r="M45" s="1"/>
      <c r="N45" s="1"/>
      <c r="O45" s="1"/>
      <c r="P45" s="1"/>
      <c r="Q45" s="1"/>
      <c r="R45" s="1"/>
      <c r="S45" s="1"/>
      <c r="T45" s="1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3" x14ac:dyDescent="0.15">
      <c r="A46" s="1"/>
      <c r="B46" s="80"/>
      <c r="C46" s="94"/>
      <c r="D46" s="81"/>
      <c r="E46" s="86" t="s">
        <v>24</v>
      </c>
      <c r="F46" s="83"/>
      <c r="G46" s="84"/>
      <c r="H46" s="17">
        <f>SUM(H45)</f>
        <v>230768</v>
      </c>
      <c r="I46" s="17">
        <f>SUM(I45)</f>
        <v>0</v>
      </c>
      <c r="J46" s="52">
        <f t="shared" si="5"/>
        <v>0</v>
      </c>
      <c r="K46" s="42"/>
      <c r="L46" s="1"/>
      <c r="M46" s="1"/>
      <c r="N46" s="1"/>
      <c r="O46" s="1"/>
      <c r="P46" s="1"/>
      <c r="Q46" s="1"/>
      <c r="R46" s="1"/>
      <c r="S46" s="1"/>
      <c r="T46" s="1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3" x14ac:dyDescent="0.15">
      <c r="A47" s="1"/>
      <c r="B47" s="80"/>
      <c r="C47" s="95"/>
      <c r="D47" s="99" t="s">
        <v>86</v>
      </c>
      <c r="E47" s="83"/>
      <c r="F47" s="83"/>
      <c r="G47" s="84"/>
      <c r="H47" s="60">
        <f t="shared" ref="H47:I47" si="9">SUM(H31,H33,H36,H38,H42,H44,H46)</f>
        <v>957368</v>
      </c>
      <c r="I47" s="60">
        <f t="shared" si="9"/>
        <v>3725100</v>
      </c>
      <c r="J47" s="61">
        <f t="shared" si="5"/>
        <v>3.8909802709094099</v>
      </c>
      <c r="K47" s="6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 x14ac:dyDescent="0.15">
      <c r="A48" s="1"/>
      <c r="B48" s="81"/>
      <c r="C48" s="63" t="s">
        <v>45</v>
      </c>
      <c r="D48" s="64"/>
      <c r="E48" s="64"/>
      <c r="F48" s="64"/>
      <c r="G48" s="65"/>
      <c r="H48" s="66">
        <f t="shared" ref="H48:I48" si="10">SUM(H47)</f>
        <v>957368</v>
      </c>
      <c r="I48" s="66">
        <f t="shared" si="10"/>
        <v>3725100</v>
      </c>
      <c r="J48" s="32">
        <f t="shared" si="5"/>
        <v>3.8909802709094099</v>
      </c>
      <c r="K48" s="67" t="s">
        <v>87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" x14ac:dyDescent="0.15">
      <c r="A49" s="1"/>
      <c r="B49" s="36"/>
      <c r="C49" s="36"/>
      <c r="D49" s="36"/>
      <c r="E49" s="36"/>
      <c r="F49" s="36"/>
      <c r="G49" s="36"/>
      <c r="H49" s="6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 x14ac:dyDescent="0.15">
      <c r="A52" s="1"/>
      <c r="B52" s="1"/>
      <c r="C52" s="1"/>
      <c r="D52" s="1"/>
      <c r="E52" s="1"/>
      <c r="F52" s="1"/>
      <c r="G52" s="69" t="s">
        <v>45</v>
      </c>
      <c r="H52" s="70" t="s">
        <v>88</v>
      </c>
      <c r="I52" s="70" t="s">
        <v>89</v>
      </c>
      <c r="J52" s="71" t="s">
        <v>90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 x14ac:dyDescent="0.15">
      <c r="A53" s="1"/>
      <c r="B53" s="1"/>
      <c r="C53" s="1"/>
      <c r="D53" s="1"/>
      <c r="E53" s="1"/>
      <c r="F53" s="1"/>
      <c r="G53" s="72" t="s">
        <v>91</v>
      </c>
      <c r="H53" s="73">
        <f t="shared" ref="H53:I53" si="11">H20</f>
        <v>2537034</v>
      </c>
      <c r="I53" s="73">
        <f t="shared" si="11"/>
        <v>5383541</v>
      </c>
      <c r="J53" s="74">
        <f t="shared" ref="J53:J55" si="12">IFERROR(I53/H53, "-%")</f>
        <v>2.1219822044166534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 x14ac:dyDescent="0.15">
      <c r="A54" s="1"/>
      <c r="B54" s="1"/>
      <c r="C54" s="1"/>
      <c r="D54" s="1"/>
      <c r="E54" s="1"/>
      <c r="F54" s="1"/>
      <c r="G54" s="72" t="s">
        <v>46</v>
      </c>
      <c r="H54" s="73">
        <f t="shared" ref="H54:I54" si="13">H48</f>
        <v>957368</v>
      </c>
      <c r="I54" s="73">
        <f t="shared" si="13"/>
        <v>3725100</v>
      </c>
      <c r="J54" s="74">
        <f t="shared" si="12"/>
        <v>3.8909802709094099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 x14ac:dyDescent="0.15">
      <c r="A55" s="1"/>
      <c r="B55" s="1"/>
      <c r="C55" s="1"/>
      <c r="D55" s="1"/>
      <c r="E55" s="1"/>
      <c r="F55" s="1"/>
      <c r="G55" s="75" t="s">
        <v>92</v>
      </c>
      <c r="H55" s="76">
        <f t="shared" ref="H55:I55" si="14">H53-H54</f>
        <v>1579666</v>
      </c>
      <c r="I55" s="77">
        <f t="shared" si="14"/>
        <v>1658441</v>
      </c>
      <c r="J55" s="78">
        <f t="shared" si="12"/>
        <v>1.0498681366820581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6"/>
      <c r="AB58" s="36"/>
      <c r="AC58" s="36"/>
    </row>
    <row r="59" spans="1:29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6"/>
      <c r="AB59" s="36"/>
      <c r="AC59" s="36"/>
    </row>
    <row r="60" spans="1:29" ht="12.75" customHeight="1" x14ac:dyDescent="0.15">
      <c r="A60" s="1"/>
      <c r="B60" s="1"/>
      <c r="C60" s="1"/>
      <c r="D60" s="1"/>
      <c r="E60" s="1"/>
      <c r="F60" s="1"/>
      <c r="G60" s="69" t="s">
        <v>10</v>
      </c>
      <c r="H60" s="70" t="s">
        <v>88</v>
      </c>
      <c r="I60" s="70" t="s">
        <v>89</v>
      </c>
      <c r="J60" s="71" t="s">
        <v>90</v>
      </c>
      <c r="K60" s="1"/>
      <c r="L60" s="1"/>
      <c r="M60" s="3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6"/>
      <c r="AB60" s="36"/>
      <c r="AC60" s="36"/>
    </row>
    <row r="61" spans="1:29" ht="15" customHeight="1" x14ac:dyDescent="0.15">
      <c r="A61" s="1"/>
      <c r="B61" s="1"/>
      <c r="C61" s="1"/>
      <c r="D61" s="1"/>
      <c r="E61" s="1"/>
      <c r="F61" s="1"/>
      <c r="G61" s="72" t="s">
        <v>91</v>
      </c>
      <c r="H61" s="73">
        <f t="shared" ref="H61:I61" si="15">H10</f>
        <v>1810434</v>
      </c>
      <c r="I61" s="73">
        <f t="shared" si="15"/>
        <v>2033541</v>
      </c>
      <c r="J61" s="74">
        <f t="shared" ref="J61:J63" si="16">IFERROR(I61/H61, "-%")</f>
        <v>1.1232339869887551</v>
      </c>
      <c r="K61" s="1"/>
      <c r="L61" s="1"/>
      <c r="M61" s="36"/>
      <c r="N61" s="1"/>
      <c r="O61" s="1"/>
      <c r="P61" s="1"/>
      <c r="Q61" s="1"/>
      <c r="R61" s="1"/>
      <c r="S61" s="1"/>
      <c r="T61" s="1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2.75" customHeight="1" x14ac:dyDescent="0.15">
      <c r="A62" s="1"/>
      <c r="B62" s="1"/>
      <c r="C62" s="1"/>
      <c r="D62" s="1"/>
      <c r="E62" s="1"/>
      <c r="F62" s="1"/>
      <c r="G62" s="72" t="s">
        <v>46</v>
      </c>
      <c r="H62" s="73">
        <f>SUMIF(E30:E46, "학생", H30:H46)</f>
        <v>230768</v>
      </c>
      <c r="I62" s="73">
        <f>SUMIF(E30:E46, "학생", I30:I46)</f>
        <v>450100</v>
      </c>
      <c r="J62" s="74">
        <f t="shared" si="16"/>
        <v>1.9504437356999238</v>
      </c>
      <c r="K62" s="1"/>
      <c r="L62" s="1"/>
      <c r="M62" s="36"/>
      <c r="N62" s="1"/>
      <c r="O62" s="1"/>
      <c r="P62" s="1"/>
      <c r="Q62" s="1"/>
      <c r="R62" s="1"/>
      <c r="S62" s="1"/>
      <c r="T62" s="1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2.75" customHeight="1" x14ac:dyDescent="0.15">
      <c r="A63" s="1"/>
      <c r="B63" s="1"/>
      <c r="C63" s="1"/>
      <c r="D63" s="1"/>
      <c r="E63" s="1"/>
      <c r="F63" s="1"/>
      <c r="G63" s="75" t="s">
        <v>92</v>
      </c>
      <c r="H63" s="76">
        <f t="shared" ref="H63:I63" si="17">H61-H62</f>
        <v>1579666</v>
      </c>
      <c r="I63" s="77">
        <f t="shared" si="17"/>
        <v>1583441</v>
      </c>
      <c r="J63" s="78">
        <f t="shared" si="16"/>
        <v>1.0023897456804161</v>
      </c>
      <c r="K63" s="1"/>
      <c r="L63" s="1"/>
      <c r="M63" s="36"/>
      <c r="N63" s="1"/>
      <c r="O63" s="1"/>
      <c r="P63" s="1"/>
      <c r="Q63" s="1"/>
      <c r="R63" s="1"/>
      <c r="S63" s="1"/>
      <c r="T63" s="1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6"/>
      <c r="N64" s="1"/>
      <c r="O64" s="1"/>
      <c r="P64" s="1"/>
      <c r="Q64" s="1"/>
      <c r="R64" s="1"/>
      <c r="S64" s="1"/>
      <c r="T64" s="1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5.75" customHeight="1" x14ac:dyDescent="0.15">
      <c r="A65" s="1"/>
      <c r="B65" s="1"/>
      <c r="C65" s="1"/>
      <c r="D65" s="1"/>
      <c r="E65" s="1"/>
      <c r="F65" s="1"/>
      <c r="G65" s="69" t="s">
        <v>25</v>
      </c>
      <c r="H65" s="70" t="s">
        <v>88</v>
      </c>
      <c r="I65" s="70" t="s">
        <v>89</v>
      </c>
      <c r="J65" s="71" t="s">
        <v>90</v>
      </c>
      <c r="K65" s="1"/>
      <c r="L65" s="1"/>
      <c r="M65" s="36"/>
      <c r="N65" s="1"/>
      <c r="O65" s="1"/>
      <c r="P65" s="1"/>
      <c r="Q65" s="1"/>
      <c r="R65" s="1"/>
      <c r="S65" s="1"/>
      <c r="T65" s="1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5.75" customHeight="1" x14ac:dyDescent="0.15">
      <c r="A66" s="1"/>
      <c r="B66" s="1"/>
      <c r="C66" s="1"/>
      <c r="D66" s="1"/>
      <c r="E66" s="1"/>
      <c r="F66" s="1"/>
      <c r="G66" s="72" t="s">
        <v>91</v>
      </c>
      <c r="H66" s="73">
        <f t="shared" ref="H66:I66" si="18">H16</f>
        <v>726600</v>
      </c>
      <c r="I66" s="73">
        <f t="shared" si="18"/>
        <v>3350000</v>
      </c>
      <c r="J66" s="74">
        <f t="shared" ref="J66:J68" si="19">IFERROR(I66/H66, "-%")</f>
        <v>4.6105147261216626</v>
      </c>
      <c r="K66" s="1"/>
      <c r="L66" s="1"/>
      <c r="M66" s="36"/>
      <c r="N66" s="1"/>
      <c r="O66" s="1"/>
      <c r="P66" s="1"/>
      <c r="Q66" s="1"/>
      <c r="R66" s="1"/>
      <c r="S66" s="1"/>
      <c r="T66" s="1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5.75" customHeight="1" x14ac:dyDescent="0.15">
      <c r="A67" s="1"/>
      <c r="B67" s="1"/>
      <c r="C67" s="1"/>
      <c r="D67" s="1"/>
      <c r="E67" s="1"/>
      <c r="F67" s="1"/>
      <c r="G67" s="72" t="s">
        <v>46</v>
      </c>
      <c r="H67" s="73">
        <f>SUMIF(E30:E46, "본회계", H30:H46)</f>
        <v>643200</v>
      </c>
      <c r="I67" s="73">
        <f>SUMIF(E30:E46, "본회계", I30:I46)</f>
        <v>3275000</v>
      </c>
      <c r="J67" s="74">
        <f t="shared" si="19"/>
        <v>5.0917288557213931</v>
      </c>
      <c r="K67" s="1"/>
      <c r="L67" s="1"/>
      <c r="M67" s="36"/>
      <c r="N67" s="1"/>
      <c r="O67" s="1"/>
      <c r="P67" s="1"/>
      <c r="Q67" s="1"/>
      <c r="R67" s="1"/>
      <c r="S67" s="1"/>
      <c r="T67" s="1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15.75" customHeight="1" x14ac:dyDescent="0.15">
      <c r="A68" s="1"/>
      <c r="B68" s="1"/>
      <c r="C68" s="1"/>
      <c r="D68" s="1"/>
      <c r="E68" s="1"/>
      <c r="F68" s="1"/>
      <c r="G68" s="75" t="s">
        <v>92</v>
      </c>
      <c r="H68" s="76">
        <f t="shared" ref="H68:I68" si="20">H66-H67</f>
        <v>83400</v>
      </c>
      <c r="I68" s="77">
        <f t="shared" si="20"/>
        <v>75000</v>
      </c>
      <c r="J68" s="78">
        <f t="shared" si="19"/>
        <v>0.89928057553956831</v>
      </c>
      <c r="K68" s="1"/>
      <c r="L68" s="1"/>
      <c r="M68" s="36"/>
      <c r="N68" s="1"/>
      <c r="O68" s="1"/>
      <c r="P68" s="1"/>
      <c r="Q68" s="1"/>
      <c r="R68" s="1"/>
      <c r="S68" s="1"/>
      <c r="T68" s="1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6"/>
      <c r="N69" s="1"/>
      <c r="O69" s="1"/>
      <c r="P69" s="1"/>
      <c r="Q69" s="1"/>
      <c r="R69" s="1"/>
      <c r="S69" s="1"/>
      <c r="T69" s="1"/>
      <c r="U69" s="1"/>
      <c r="V69" s="1"/>
      <c r="W69" s="1"/>
      <c r="X69" s="36"/>
      <c r="Y69" s="36"/>
      <c r="Z69" s="36"/>
      <c r="AA69" s="36"/>
      <c r="AB69" s="36"/>
      <c r="AC69" s="36"/>
    </row>
    <row r="70" spans="1:29" ht="15.75" customHeight="1" x14ac:dyDescent="0.15">
      <c r="A70" s="1"/>
      <c r="B70" s="1"/>
      <c r="C70" s="1"/>
      <c r="D70" s="1"/>
      <c r="E70" s="1"/>
      <c r="F70" s="1"/>
      <c r="G70" s="69" t="s">
        <v>38</v>
      </c>
      <c r="H70" s="70" t="s">
        <v>88</v>
      </c>
      <c r="I70" s="70" t="s">
        <v>89</v>
      </c>
      <c r="J70" s="71" t="s">
        <v>90</v>
      </c>
      <c r="K70" s="1"/>
      <c r="L70" s="1"/>
      <c r="M70" s="36"/>
      <c r="N70" s="1"/>
      <c r="O70" s="1"/>
      <c r="P70" s="1"/>
      <c r="Q70" s="1"/>
      <c r="R70" s="1"/>
      <c r="S70" s="1"/>
      <c r="T70" s="1"/>
      <c r="U70" s="1"/>
      <c r="V70" s="1"/>
      <c r="W70" s="1"/>
      <c r="X70" s="36"/>
      <c r="Y70" s="36"/>
      <c r="Z70" s="36"/>
      <c r="AA70" s="36"/>
      <c r="AB70" s="36"/>
      <c r="AC70" s="36"/>
    </row>
    <row r="71" spans="1:29" ht="15.75" customHeight="1" x14ac:dyDescent="0.15">
      <c r="A71" s="1"/>
      <c r="B71" s="1"/>
      <c r="C71" s="1"/>
      <c r="D71" s="1"/>
      <c r="E71" s="1"/>
      <c r="F71" s="1"/>
      <c r="G71" s="72" t="s">
        <v>91</v>
      </c>
      <c r="H71" s="73">
        <f t="shared" ref="H71:I71" si="21">H19</f>
        <v>0</v>
      </c>
      <c r="I71" s="73">
        <f t="shared" si="21"/>
        <v>0</v>
      </c>
      <c r="J71" s="74" t="str">
        <f t="shared" ref="J71:J73" si="22">IFERROR(I71/H71, "-%")</f>
        <v>-%</v>
      </c>
      <c r="K71" s="1"/>
      <c r="L71" s="1"/>
      <c r="M71" s="36"/>
      <c r="N71" s="1"/>
      <c r="O71" s="1"/>
      <c r="P71" s="1"/>
      <c r="Q71" s="1"/>
      <c r="R71" s="1"/>
      <c r="S71" s="1"/>
      <c r="T71" s="1"/>
      <c r="U71" s="1"/>
      <c r="V71" s="1"/>
      <c r="W71" s="1"/>
      <c r="X71" s="36"/>
      <c r="Y71" s="36"/>
      <c r="Z71" s="36"/>
      <c r="AA71" s="36"/>
      <c r="AB71" s="36"/>
      <c r="AC71" s="36"/>
    </row>
    <row r="72" spans="1:29" ht="15.75" customHeight="1" x14ac:dyDescent="0.15">
      <c r="A72" s="1"/>
      <c r="B72" s="1"/>
      <c r="C72" s="1"/>
      <c r="D72" s="1"/>
      <c r="E72" s="1"/>
      <c r="F72" s="1"/>
      <c r="G72" s="72" t="s">
        <v>46</v>
      </c>
      <c r="H72" s="73">
        <f>SUMIF(E30:E46, "자치", H30:H46)</f>
        <v>0</v>
      </c>
      <c r="I72" s="73">
        <f>SUMIF(E30:E46, "자치", I30:I46)</f>
        <v>0</v>
      </c>
      <c r="J72" s="74" t="str">
        <f t="shared" si="22"/>
        <v>-%</v>
      </c>
      <c r="K72" s="1"/>
      <c r="L72" s="1"/>
      <c r="M72" s="36"/>
      <c r="N72" s="1"/>
      <c r="O72" s="1"/>
      <c r="P72" s="1"/>
      <c r="Q72" s="1"/>
      <c r="R72" s="1"/>
      <c r="S72" s="1"/>
      <c r="T72" s="1"/>
      <c r="U72" s="1"/>
      <c r="V72" s="1"/>
      <c r="W72" s="1"/>
      <c r="X72" s="36"/>
      <c r="Y72" s="36"/>
      <c r="Z72" s="36"/>
      <c r="AA72" s="36"/>
      <c r="AB72" s="36"/>
      <c r="AC72" s="36"/>
    </row>
    <row r="73" spans="1:29" ht="15.75" customHeight="1" x14ac:dyDescent="0.15">
      <c r="A73" s="1"/>
      <c r="B73" s="1"/>
      <c r="C73" s="1"/>
      <c r="D73" s="1"/>
      <c r="E73" s="1"/>
      <c r="F73" s="1"/>
      <c r="G73" s="75" t="s">
        <v>92</v>
      </c>
      <c r="H73" s="76">
        <f t="shared" ref="H73:I73" si="23">H71-H72</f>
        <v>0</v>
      </c>
      <c r="I73" s="77">
        <f t="shared" si="23"/>
        <v>0</v>
      </c>
      <c r="J73" s="78" t="str">
        <f t="shared" si="22"/>
        <v>-%</v>
      </c>
      <c r="K73" s="1"/>
      <c r="L73" s="1"/>
      <c r="M73" s="36"/>
      <c r="N73" s="1"/>
      <c r="O73" s="1"/>
      <c r="P73" s="1"/>
      <c r="Q73" s="1"/>
      <c r="R73" s="1"/>
      <c r="S73" s="1"/>
      <c r="T73" s="1"/>
      <c r="U73" s="1"/>
      <c r="V73" s="1"/>
      <c r="W73" s="1"/>
      <c r="X73" s="36"/>
      <c r="Y73" s="36"/>
      <c r="Z73" s="36"/>
      <c r="AA73" s="36"/>
      <c r="AB73" s="36"/>
      <c r="AC73" s="36"/>
    </row>
    <row r="74" spans="1:29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15">
      <c r="L76" s="1"/>
      <c r="M76" s="3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15">
      <c r="L77" s="1"/>
      <c r="M77" s="3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15">
      <c r="L78" s="1"/>
      <c r="M78" s="3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1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1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15">
      <c r="A261" s="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15">
      <c r="A262" s="1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15">
      <c r="A263" s="1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15">
      <c r="A264" s="1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1:29" ht="15.75" customHeight="1" x14ac:dyDescent="0.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1:29" ht="15.75" customHeight="1" x14ac:dyDescent="0.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1:29" ht="15.75" customHeight="1" x14ac:dyDescent="0.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1:29" ht="15.75" customHeight="1" x14ac:dyDescent="0.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1:29" ht="15.75" customHeight="1" x14ac:dyDescent="0.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1:29" ht="15.75" customHeight="1" x14ac:dyDescent="0.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1:29" ht="15.75" customHeight="1" x14ac:dyDescent="0.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1:29" ht="15.75" customHeight="1" x14ac:dyDescent="0.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1:29" ht="15.75" customHeight="1" x14ac:dyDescent="0.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1:29" ht="15.75" customHeight="1" x14ac:dyDescent="0.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 ht="15.75" customHeight="1" x14ac:dyDescent="0.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29" ht="15.75" customHeight="1" x14ac:dyDescent="0.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1:29" ht="15.75" customHeight="1" x14ac:dyDescent="0.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1:29" ht="15.75" customHeight="1" x14ac:dyDescent="0.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1:29" ht="15.75" customHeight="1" x14ac:dyDescent="0.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1:29" ht="15.75" customHeight="1" x14ac:dyDescent="0.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1:29" ht="15.75" customHeight="1" x14ac:dyDescent="0.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1:29" ht="15.75" customHeight="1" x14ac:dyDescent="0.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1:29" ht="15.75" customHeight="1" x14ac:dyDescent="0.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1:29" ht="15.75" customHeight="1" x14ac:dyDescent="0.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1:29" ht="15.75" customHeight="1" x14ac:dyDescent="0.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1:29" ht="15.75" customHeight="1" x14ac:dyDescent="0.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1:29" ht="15.75" customHeight="1" x14ac:dyDescent="0.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1:29" ht="15.75" customHeight="1" x14ac:dyDescent="0.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1:29" ht="15.75" customHeight="1" x14ac:dyDescent="0.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1:29" ht="15.75" customHeight="1" x14ac:dyDescent="0.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1:29" ht="15.75" customHeight="1" x14ac:dyDescent="0.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1:29" ht="15.75" customHeight="1" x14ac:dyDescent="0.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1:29" ht="15.75" customHeight="1" x14ac:dyDescent="0.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1:29" ht="15.75" customHeight="1" x14ac:dyDescent="0.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1:29" ht="15.75" customHeight="1" x14ac:dyDescent="0.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1:29" ht="15.75" customHeight="1" x14ac:dyDescent="0.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1:29" ht="15.75" customHeight="1" x14ac:dyDescent="0.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1:29" ht="15.75" customHeight="1" x14ac:dyDescent="0.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1:29" ht="15.75" customHeight="1" x14ac:dyDescent="0.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1:29" ht="15.75" customHeight="1" x14ac:dyDescent="0.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1:29" ht="15.75" customHeight="1" x14ac:dyDescent="0.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1:29" ht="15.75" customHeight="1" x14ac:dyDescent="0.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1:29" ht="15.75" customHeight="1" x14ac:dyDescent="0.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1:29" ht="15.75" customHeight="1" x14ac:dyDescent="0.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1:29" ht="15.75" customHeight="1" x14ac:dyDescent="0.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1:29" ht="15.75" customHeight="1" x14ac:dyDescent="0.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1:29" ht="15.75" customHeight="1" x14ac:dyDescent="0.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1:29" ht="15.75" customHeight="1" x14ac:dyDescent="0.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1:29" ht="15.75" customHeight="1" x14ac:dyDescent="0.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1:29" ht="15.75" customHeight="1" x14ac:dyDescent="0.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1:29" ht="15.75" customHeight="1" x14ac:dyDescent="0.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1:29" ht="15.75" customHeight="1" x14ac:dyDescent="0.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1:29" ht="15.75" customHeight="1" x14ac:dyDescent="0.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1:29" ht="15.75" customHeight="1" x14ac:dyDescent="0.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1:29" ht="15.75" customHeight="1" x14ac:dyDescent="0.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1:29" ht="15.75" customHeight="1" x14ac:dyDescent="0.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1:29" ht="15.75" customHeight="1" x14ac:dyDescent="0.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1:29" ht="15.75" customHeight="1" x14ac:dyDescent="0.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1:29" ht="15.75" customHeight="1" x14ac:dyDescent="0.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1:29" ht="15.75" customHeight="1" x14ac:dyDescent="0.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1:29" ht="15.75" customHeight="1" x14ac:dyDescent="0.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1:29" ht="15.75" customHeight="1" x14ac:dyDescent="0.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1:29" ht="15.75" customHeight="1" x14ac:dyDescent="0.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1:29" ht="15.75" customHeight="1" x14ac:dyDescent="0.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:29" ht="15.75" customHeight="1" x14ac:dyDescent="0.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:29" ht="15.75" customHeight="1" x14ac:dyDescent="0.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1:29" ht="15.75" customHeight="1" x14ac:dyDescent="0.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1:29" ht="15.75" customHeight="1" x14ac:dyDescent="0.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1:29" ht="15.75" customHeight="1" x14ac:dyDescent="0.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1:29" ht="15.75" customHeight="1" x14ac:dyDescent="0.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1:29" ht="15.75" customHeight="1" x14ac:dyDescent="0.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1:29" ht="15.75" customHeight="1" x14ac:dyDescent="0.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1:29" ht="15.75" customHeight="1" x14ac:dyDescent="0.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1:29" ht="15.75" customHeight="1" x14ac:dyDescent="0.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1:29" ht="15.75" customHeight="1" x14ac:dyDescent="0.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1:29" ht="15.75" customHeight="1" x14ac:dyDescent="0.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1:29" ht="15.75" customHeight="1" x14ac:dyDescent="0.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1:29" ht="15.75" customHeight="1" x14ac:dyDescent="0.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1:29" ht="15.75" customHeight="1" x14ac:dyDescent="0.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1:29" ht="15.75" customHeight="1" x14ac:dyDescent="0.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1:29" ht="15.75" customHeight="1" x14ac:dyDescent="0.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1:29" ht="15.75" customHeight="1" x14ac:dyDescent="0.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1:29" ht="15.75" customHeight="1" x14ac:dyDescent="0.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1:29" ht="15.75" customHeight="1" x14ac:dyDescent="0.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1:29" ht="15.75" customHeight="1" x14ac:dyDescent="0.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</row>
    <row r="347" spans="1:29" ht="15.75" customHeight="1" x14ac:dyDescent="0.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</row>
    <row r="348" spans="1:29" ht="15.75" customHeight="1" x14ac:dyDescent="0.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</row>
    <row r="349" spans="1:29" ht="15.75" customHeight="1" x14ac:dyDescent="0.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</row>
    <row r="350" spans="1:29" ht="15.75" customHeight="1" x14ac:dyDescent="0.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</row>
    <row r="351" spans="1:29" ht="15.75" customHeight="1" x14ac:dyDescent="0.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</row>
    <row r="352" spans="1:29" ht="15.75" customHeight="1" x14ac:dyDescent="0.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</row>
    <row r="353" spans="1:29" ht="15.75" customHeight="1" x14ac:dyDescent="0.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</row>
    <row r="354" spans="1:29" ht="15.75" customHeight="1" x14ac:dyDescent="0.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</row>
    <row r="355" spans="1:29" ht="15.75" customHeight="1" x14ac:dyDescent="0.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</row>
    <row r="356" spans="1:29" ht="15.75" customHeight="1" x14ac:dyDescent="0.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</row>
    <row r="357" spans="1:29" ht="15.75" customHeight="1" x14ac:dyDescent="0.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</row>
    <row r="358" spans="1:29" ht="15.75" customHeight="1" x14ac:dyDescent="0.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</row>
    <row r="359" spans="1:29" ht="15.75" customHeight="1" x14ac:dyDescent="0.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</row>
    <row r="360" spans="1:29" ht="15.75" customHeight="1" x14ac:dyDescent="0.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</row>
    <row r="361" spans="1:29" ht="15.75" customHeight="1" x14ac:dyDescent="0.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</row>
    <row r="362" spans="1:29" ht="15.75" customHeight="1" x14ac:dyDescent="0.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</row>
    <row r="363" spans="1:29" ht="15.75" customHeight="1" x14ac:dyDescent="0.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</row>
    <row r="364" spans="1:29" ht="15.75" customHeight="1" x14ac:dyDescent="0.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</row>
    <row r="365" spans="1:29" ht="15.75" customHeight="1" x14ac:dyDescent="0.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</row>
    <row r="366" spans="1:29" ht="15.75" customHeight="1" x14ac:dyDescent="0.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</row>
    <row r="367" spans="1:29" ht="15.75" customHeight="1" x14ac:dyDescent="0.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</row>
    <row r="368" spans="1:29" ht="15.75" customHeight="1" x14ac:dyDescent="0.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</row>
    <row r="369" spans="1:29" ht="15.75" customHeight="1" x14ac:dyDescent="0.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</row>
    <row r="370" spans="1:29" ht="15.75" customHeight="1" x14ac:dyDescent="0.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</row>
    <row r="371" spans="1:29" ht="15.75" customHeight="1" x14ac:dyDescent="0.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</row>
    <row r="372" spans="1:29" ht="15.75" customHeight="1" x14ac:dyDescent="0.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</row>
    <row r="373" spans="1:29" ht="15.75" customHeight="1" x14ac:dyDescent="0.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</row>
    <row r="374" spans="1:29" ht="15.75" customHeight="1" x14ac:dyDescent="0.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</row>
    <row r="375" spans="1:29" ht="15.75" customHeight="1" x14ac:dyDescent="0.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1:29" ht="15.75" customHeight="1" x14ac:dyDescent="0.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1:29" ht="15.75" customHeight="1" x14ac:dyDescent="0.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</row>
    <row r="378" spans="1:29" ht="15.75" customHeight="1" x14ac:dyDescent="0.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</row>
    <row r="379" spans="1:29" ht="15.75" customHeight="1" x14ac:dyDescent="0.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</row>
    <row r="380" spans="1:29" ht="15.75" customHeight="1" x14ac:dyDescent="0.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</row>
    <row r="381" spans="1:29" ht="15.75" customHeight="1" x14ac:dyDescent="0.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</row>
    <row r="382" spans="1:29" ht="15.75" customHeight="1" x14ac:dyDescent="0.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</row>
    <row r="383" spans="1:29" ht="15.75" customHeight="1" x14ac:dyDescent="0.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</row>
    <row r="384" spans="1:29" ht="15.75" customHeight="1" x14ac:dyDescent="0.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</row>
    <row r="385" spans="1:29" ht="15.75" customHeight="1" x14ac:dyDescent="0.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</row>
    <row r="386" spans="1:29" ht="15.75" customHeight="1" x14ac:dyDescent="0.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</row>
    <row r="387" spans="1:29" ht="15.75" customHeight="1" x14ac:dyDescent="0.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</row>
    <row r="388" spans="1:29" ht="15.75" customHeight="1" x14ac:dyDescent="0.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</row>
    <row r="389" spans="1:29" ht="15.75" customHeight="1" x14ac:dyDescent="0.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</row>
    <row r="390" spans="1:29" ht="15.75" customHeight="1" x14ac:dyDescent="0.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</row>
    <row r="391" spans="1:29" ht="15.75" customHeight="1" x14ac:dyDescent="0.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</row>
    <row r="392" spans="1:29" ht="15.75" customHeight="1" x14ac:dyDescent="0.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</row>
    <row r="393" spans="1:29" ht="15.75" customHeight="1" x14ac:dyDescent="0.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</row>
    <row r="394" spans="1:29" ht="15.75" customHeight="1" x14ac:dyDescent="0.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</row>
    <row r="395" spans="1:29" ht="15.75" customHeight="1" x14ac:dyDescent="0.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</row>
    <row r="396" spans="1:29" ht="15.75" customHeight="1" x14ac:dyDescent="0.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</row>
    <row r="397" spans="1:29" ht="15.75" customHeight="1" x14ac:dyDescent="0.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</row>
    <row r="398" spans="1:29" ht="15.75" customHeight="1" x14ac:dyDescent="0.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</row>
    <row r="399" spans="1:29" ht="15.75" customHeight="1" x14ac:dyDescent="0.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</row>
    <row r="400" spans="1:29" ht="15.75" customHeight="1" x14ac:dyDescent="0.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</row>
    <row r="401" spans="1:29" ht="15.75" customHeight="1" x14ac:dyDescent="0.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</row>
    <row r="402" spans="1:29" ht="15.75" customHeight="1" x14ac:dyDescent="0.1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</row>
    <row r="403" spans="1:29" ht="15.75" customHeight="1" x14ac:dyDescent="0.1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</row>
    <row r="404" spans="1:29" ht="15.75" customHeight="1" x14ac:dyDescent="0.1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</row>
    <row r="405" spans="1:29" ht="15.75" customHeight="1" x14ac:dyDescent="0.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</row>
    <row r="406" spans="1:29" ht="15.75" customHeight="1" x14ac:dyDescent="0.1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</row>
    <row r="407" spans="1:29" ht="15.75" customHeight="1" x14ac:dyDescent="0.1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</row>
    <row r="408" spans="1:29" ht="15.75" customHeight="1" x14ac:dyDescent="0.1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</row>
    <row r="409" spans="1:29" ht="15.75" customHeight="1" x14ac:dyDescent="0.1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</row>
    <row r="410" spans="1:29" ht="15.75" customHeight="1" x14ac:dyDescent="0.1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</row>
    <row r="411" spans="1:29" ht="15.75" customHeight="1" x14ac:dyDescent="0.1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</row>
    <row r="412" spans="1:29" ht="15.75" customHeight="1" x14ac:dyDescent="0.1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</row>
    <row r="413" spans="1:29" ht="15.75" customHeight="1" x14ac:dyDescent="0.1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</row>
    <row r="414" spans="1:29" ht="15.75" customHeight="1" x14ac:dyDescent="0.1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</row>
    <row r="415" spans="1:29" ht="15.75" customHeight="1" x14ac:dyDescent="0.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</row>
    <row r="416" spans="1:29" ht="15.75" customHeight="1" x14ac:dyDescent="0.1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</row>
    <row r="417" spans="1:29" ht="15.75" customHeight="1" x14ac:dyDescent="0.1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</row>
    <row r="418" spans="1:29" ht="15.75" customHeight="1" x14ac:dyDescent="0.1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</row>
    <row r="419" spans="1:29" ht="15.75" customHeight="1" x14ac:dyDescent="0.1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</row>
    <row r="420" spans="1:29" ht="15.75" customHeight="1" x14ac:dyDescent="0.1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</row>
    <row r="421" spans="1:29" ht="15.75" customHeight="1" x14ac:dyDescent="0.1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</row>
    <row r="422" spans="1:29" ht="15.75" customHeight="1" x14ac:dyDescent="0.1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</row>
    <row r="423" spans="1:29" ht="15.75" customHeight="1" x14ac:dyDescent="0.1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</row>
    <row r="424" spans="1:29" ht="15.75" customHeight="1" x14ac:dyDescent="0.1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</row>
    <row r="425" spans="1:29" ht="15.75" customHeight="1" x14ac:dyDescent="0.1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</row>
    <row r="426" spans="1:29" ht="15.75" customHeight="1" x14ac:dyDescent="0.1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</row>
    <row r="427" spans="1:29" ht="15.75" customHeight="1" x14ac:dyDescent="0.1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</row>
    <row r="428" spans="1:29" ht="15.75" customHeight="1" x14ac:dyDescent="0.1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</row>
    <row r="429" spans="1:29" ht="15.75" customHeight="1" x14ac:dyDescent="0.1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</row>
    <row r="430" spans="1:29" ht="15.75" customHeight="1" x14ac:dyDescent="0.1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</row>
    <row r="431" spans="1:29" ht="15.75" customHeight="1" x14ac:dyDescent="0.1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</row>
    <row r="432" spans="1:29" ht="15.75" customHeight="1" x14ac:dyDescent="0.1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</row>
    <row r="433" spans="1:29" ht="15.75" customHeight="1" x14ac:dyDescent="0.1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</row>
    <row r="434" spans="1:29" ht="15.75" customHeight="1" x14ac:dyDescent="0.1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</row>
    <row r="435" spans="1:29" ht="15.75" customHeight="1" x14ac:dyDescent="0.1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</row>
    <row r="436" spans="1:29" ht="15.75" customHeight="1" x14ac:dyDescent="0.1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</row>
    <row r="437" spans="1:29" ht="15.75" customHeight="1" x14ac:dyDescent="0.1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</row>
    <row r="438" spans="1:29" ht="15.75" customHeight="1" x14ac:dyDescent="0.1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</row>
    <row r="439" spans="1:29" ht="15.75" customHeight="1" x14ac:dyDescent="0.1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</row>
    <row r="440" spans="1:29" ht="15.75" customHeight="1" x14ac:dyDescent="0.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</row>
    <row r="441" spans="1:29" ht="15.75" customHeight="1" x14ac:dyDescent="0.1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</row>
    <row r="442" spans="1:29" ht="15.75" customHeight="1" x14ac:dyDescent="0.1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</row>
    <row r="443" spans="1:29" ht="15.75" customHeight="1" x14ac:dyDescent="0.1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</row>
    <row r="444" spans="1:29" ht="15.75" customHeight="1" x14ac:dyDescent="0.1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</row>
    <row r="445" spans="1:29" ht="15.75" customHeight="1" x14ac:dyDescent="0.1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</row>
    <row r="446" spans="1:29" ht="15.75" customHeight="1" x14ac:dyDescent="0.1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</row>
    <row r="447" spans="1:29" ht="15.75" customHeight="1" x14ac:dyDescent="0.1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</row>
    <row r="448" spans="1:29" ht="15.75" customHeight="1" x14ac:dyDescent="0.1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</row>
    <row r="449" spans="1:29" ht="15.75" customHeight="1" x14ac:dyDescent="0.1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</row>
    <row r="450" spans="1:29" ht="15.75" customHeight="1" x14ac:dyDescent="0.1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</row>
    <row r="451" spans="1:29" ht="15.75" customHeight="1" x14ac:dyDescent="0.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</row>
    <row r="452" spans="1:29" ht="15.75" customHeight="1" x14ac:dyDescent="0.1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</row>
    <row r="453" spans="1:29" ht="15.75" customHeight="1" x14ac:dyDescent="0.1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</row>
    <row r="454" spans="1:29" ht="15.75" customHeight="1" x14ac:dyDescent="0.1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</row>
    <row r="455" spans="1:29" ht="15.75" customHeight="1" x14ac:dyDescent="0.1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</row>
    <row r="456" spans="1:29" ht="15.75" customHeight="1" x14ac:dyDescent="0.1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</row>
    <row r="457" spans="1:29" ht="15.75" customHeight="1" x14ac:dyDescent="0.1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</row>
    <row r="458" spans="1:29" ht="15.75" customHeight="1" x14ac:dyDescent="0.1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</row>
    <row r="459" spans="1:29" ht="15.75" customHeight="1" x14ac:dyDescent="0.1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</row>
    <row r="460" spans="1:29" ht="15.75" customHeight="1" x14ac:dyDescent="0.1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</row>
    <row r="461" spans="1:29" ht="15.75" customHeight="1" x14ac:dyDescent="0.1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</row>
    <row r="462" spans="1:29" ht="15.75" customHeight="1" x14ac:dyDescent="0.1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</row>
    <row r="463" spans="1:29" ht="15.75" customHeight="1" x14ac:dyDescent="0.1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</row>
    <row r="464" spans="1:29" ht="15.75" customHeight="1" x14ac:dyDescent="0.1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</row>
    <row r="465" spans="1:29" ht="15.75" customHeight="1" x14ac:dyDescent="0.1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</row>
    <row r="466" spans="1:29" ht="15.75" customHeight="1" x14ac:dyDescent="0.1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</row>
    <row r="467" spans="1:29" ht="15.75" customHeight="1" x14ac:dyDescent="0.1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</row>
    <row r="468" spans="1:29" ht="15.75" customHeight="1" x14ac:dyDescent="0.1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</row>
    <row r="469" spans="1:29" ht="15.75" customHeight="1" x14ac:dyDescent="0.1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</row>
    <row r="470" spans="1:29" ht="15.75" customHeight="1" x14ac:dyDescent="0.1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</row>
    <row r="471" spans="1:29" ht="15.75" customHeight="1" x14ac:dyDescent="0.1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</row>
    <row r="472" spans="1:29" ht="15.75" customHeight="1" x14ac:dyDescent="0.1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</row>
    <row r="473" spans="1:29" ht="15.75" customHeight="1" x14ac:dyDescent="0.1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</row>
    <row r="474" spans="1:29" ht="15.75" customHeight="1" x14ac:dyDescent="0.1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</row>
    <row r="475" spans="1:29" ht="15.75" customHeight="1" x14ac:dyDescent="0.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</row>
    <row r="476" spans="1:29" ht="15.75" customHeight="1" x14ac:dyDescent="0.1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</row>
    <row r="477" spans="1:29" ht="15.75" customHeight="1" x14ac:dyDescent="0.1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</row>
    <row r="478" spans="1:29" ht="15.75" customHeight="1" x14ac:dyDescent="0.1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</row>
    <row r="479" spans="1:29" ht="15.75" customHeight="1" x14ac:dyDescent="0.1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</row>
    <row r="480" spans="1:29" ht="15.75" customHeight="1" x14ac:dyDescent="0.1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</row>
    <row r="481" spans="1:29" ht="15.75" customHeight="1" x14ac:dyDescent="0.1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</row>
    <row r="482" spans="1:29" ht="15.75" customHeight="1" x14ac:dyDescent="0.1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</row>
    <row r="483" spans="1:29" ht="15.75" customHeight="1" x14ac:dyDescent="0.1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</row>
    <row r="484" spans="1:29" ht="15.75" customHeight="1" x14ac:dyDescent="0.1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</row>
    <row r="485" spans="1:29" ht="15.75" customHeight="1" x14ac:dyDescent="0.1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</row>
    <row r="486" spans="1:29" ht="15.75" customHeight="1" x14ac:dyDescent="0.1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</row>
    <row r="487" spans="1:29" ht="15.75" customHeight="1" x14ac:dyDescent="0.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</row>
    <row r="488" spans="1:29" ht="15.75" customHeight="1" x14ac:dyDescent="0.1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</row>
    <row r="489" spans="1:29" ht="15.75" customHeight="1" x14ac:dyDescent="0.1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</row>
    <row r="490" spans="1:29" ht="15.75" customHeight="1" x14ac:dyDescent="0.1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</row>
    <row r="491" spans="1:29" ht="15.75" customHeight="1" x14ac:dyDescent="0.1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</row>
    <row r="492" spans="1:29" ht="15.75" customHeight="1" x14ac:dyDescent="0.1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</row>
    <row r="493" spans="1:29" ht="15.75" customHeight="1" x14ac:dyDescent="0.1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</row>
    <row r="494" spans="1:29" ht="15.75" customHeight="1" x14ac:dyDescent="0.1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</row>
    <row r="495" spans="1:29" ht="15.75" customHeight="1" x14ac:dyDescent="0.1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</row>
    <row r="496" spans="1:29" ht="15.75" customHeight="1" x14ac:dyDescent="0.1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</row>
    <row r="497" spans="1:29" ht="15.75" customHeight="1" x14ac:dyDescent="0.1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</row>
    <row r="498" spans="1:29" ht="15.75" customHeight="1" x14ac:dyDescent="0.1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</row>
    <row r="499" spans="1:29" ht="15.75" customHeight="1" x14ac:dyDescent="0.1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</row>
    <row r="500" spans="1:29" ht="15.75" customHeight="1" x14ac:dyDescent="0.1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</row>
    <row r="501" spans="1:29" ht="15.75" customHeight="1" x14ac:dyDescent="0.1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</row>
    <row r="502" spans="1:29" ht="15.75" customHeight="1" x14ac:dyDescent="0.1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</row>
    <row r="503" spans="1:29" ht="15.75" customHeight="1" x14ac:dyDescent="0.1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</row>
    <row r="504" spans="1:29" ht="15.75" customHeight="1" x14ac:dyDescent="0.1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</row>
    <row r="505" spans="1:29" ht="15.75" customHeight="1" x14ac:dyDescent="0.1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</row>
    <row r="506" spans="1:29" ht="15.75" customHeight="1" x14ac:dyDescent="0.1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</row>
    <row r="507" spans="1:29" ht="15.75" customHeight="1" x14ac:dyDescent="0.1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</row>
    <row r="508" spans="1:29" ht="15.75" customHeight="1" x14ac:dyDescent="0.1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</row>
    <row r="509" spans="1:29" ht="15.75" customHeight="1" x14ac:dyDescent="0.1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</row>
    <row r="510" spans="1:29" ht="15.75" customHeight="1" x14ac:dyDescent="0.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</row>
    <row r="511" spans="1:29" ht="15.75" customHeight="1" x14ac:dyDescent="0.1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</row>
    <row r="512" spans="1:29" ht="15.75" customHeight="1" x14ac:dyDescent="0.1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</row>
    <row r="513" spans="1:29" ht="15.75" customHeight="1" x14ac:dyDescent="0.1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</row>
    <row r="514" spans="1:29" ht="15.75" customHeight="1" x14ac:dyDescent="0.1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</row>
    <row r="515" spans="1:29" ht="15.75" customHeight="1" x14ac:dyDescent="0.1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</row>
    <row r="516" spans="1:29" ht="15.75" customHeight="1" x14ac:dyDescent="0.1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</row>
    <row r="517" spans="1:29" ht="15.75" customHeight="1" x14ac:dyDescent="0.1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</row>
    <row r="518" spans="1:29" ht="15.75" customHeight="1" x14ac:dyDescent="0.1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</row>
    <row r="519" spans="1:29" ht="15.75" customHeight="1" x14ac:dyDescent="0.1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</row>
    <row r="520" spans="1:29" ht="15.75" customHeight="1" x14ac:dyDescent="0.1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</row>
    <row r="521" spans="1:29" ht="15.75" customHeight="1" x14ac:dyDescent="0.1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</row>
    <row r="522" spans="1:29" ht="15.75" customHeight="1" x14ac:dyDescent="0.1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</row>
    <row r="523" spans="1:29" ht="15.75" customHeight="1" x14ac:dyDescent="0.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</row>
    <row r="524" spans="1:29" ht="15.75" customHeight="1" x14ac:dyDescent="0.1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</row>
    <row r="525" spans="1:29" ht="15.75" customHeight="1" x14ac:dyDescent="0.1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</row>
    <row r="526" spans="1:29" ht="15.75" customHeight="1" x14ac:dyDescent="0.1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</row>
    <row r="527" spans="1:29" ht="15.75" customHeight="1" x14ac:dyDescent="0.1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</row>
    <row r="528" spans="1:29" ht="15.75" customHeight="1" x14ac:dyDescent="0.1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</row>
    <row r="529" spans="1:29" ht="15.75" customHeight="1" x14ac:dyDescent="0.1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</row>
    <row r="530" spans="1:29" ht="15.75" customHeight="1" x14ac:dyDescent="0.1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</row>
    <row r="531" spans="1:29" ht="15.75" customHeight="1" x14ac:dyDescent="0.1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</row>
    <row r="532" spans="1:29" ht="15.75" customHeight="1" x14ac:dyDescent="0.1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</row>
    <row r="533" spans="1:29" ht="15.75" customHeight="1" x14ac:dyDescent="0.1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</row>
    <row r="534" spans="1:29" ht="15.75" customHeight="1" x14ac:dyDescent="0.1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</row>
    <row r="535" spans="1:29" ht="15.75" customHeight="1" x14ac:dyDescent="0.1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</row>
    <row r="536" spans="1:29" ht="15.75" customHeight="1" x14ac:dyDescent="0.1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</row>
    <row r="537" spans="1:29" ht="15.75" customHeight="1" x14ac:dyDescent="0.1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</row>
    <row r="538" spans="1:29" ht="15.75" customHeight="1" x14ac:dyDescent="0.1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</row>
    <row r="539" spans="1:29" ht="15.75" customHeight="1" x14ac:dyDescent="0.1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</row>
    <row r="540" spans="1:29" ht="15.75" customHeight="1" x14ac:dyDescent="0.1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</row>
    <row r="541" spans="1:29" ht="15.75" customHeight="1" x14ac:dyDescent="0.1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</row>
    <row r="542" spans="1:29" ht="15.75" customHeight="1" x14ac:dyDescent="0.1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</row>
    <row r="543" spans="1:29" ht="15.75" customHeight="1" x14ac:dyDescent="0.1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</row>
    <row r="544" spans="1:29" ht="15.75" customHeight="1" x14ac:dyDescent="0.1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</row>
    <row r="545" spans="1:29" ht="15.75" customHeight="1" x14ac:dyDescent="0.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</row>
    <row r="546" spans="1:29" ht="15.75" customHeight="1" x14ac:dyDescent="0.1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</row>
    <row r="547" spans="1:29" ht="15.75" customHeight="1" x14ac:dyDescent="0.1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</row>
    <row r="548" spans="1:29" ht="15.75" customHeight="1" x14ac:dyDescent="0.1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</row>
    <row r="549" spans="1:29" ht="15.75" customHeight="1" x14ac:dyDescent="0.1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</row>
    <row r="550" spans="1:29" ht="15.75" customHeight="1" x14ac:dyDescent="0.1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</row>
    <row r="551" spans="1:29" ht="15.75" customHeight="1" x14ac:dyDescent="0.1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</row>
    <row r="552" spans="1:29" ht="15.75" customHeight="1" x14ac:dyDescent="0.1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</row>
    <row r="553" spans="1:29" ht="15.75" customHeight="1" x14ac:dyDescent="0.1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</row>
    <row r="554" spans="1:29" ht="15.75" customHeight="1" x14ac:dyDescent="0.1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</row>
    <row r="555" spans="1:29" ht="15.75" customHeight="1" x14ac:dyDescent="0.1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</row>
    <row r="556" spans="1:29" ht="15.75" customHeight="1" x14ac:dyDescent="0.1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</row>
    <row r="557" spans="1:29" ht="15.75" customHeight="1" x14ac:dyDescent="0.1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</row>
    <row r="558" spans="1:29" ht="15.75" customHeight="1" x14ac:dyDescent="0.1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</row>
    <row r="559" spans="1:29" ht="15.75" customHeight="1" x14ac:dyDescent="0.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</row>
    <row r="560" spans="1:29" ht="15.75" customHeight="1" x14ac:dyDescent="0.1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</row>
    <row r="561" spans="1:29" ht="15.75" customHeight="1" x14ac:dyDescent="0.1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</row>
    <row r="562" spans="1:29" ht="15.75" customHeight="1" x14ac:dyDescent="0.1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</row>
    <row r="563" spans="1:29" ht="15.75" customHeight="1" x14ac:dyDescent="0.1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</row>
    <row r="564" spans="1:29" ht="15.75" customHeight="1" x14ac:dyDescent="0.1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</row>
    <row r="565" spans="1:29" ht="15.75" customHeight="1" x14ac:dyDescent="0.1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</row>
    <row r="566" spans="1:29" ht="15.75" customHeight="1" x14ac:dyDescent="0.1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</row>
    <row r="567" spans="1:29" ht="15.75" customHeight="1" x14ac:dyDescent="0.1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</row>
    <row r="568" spans="1:29" ht="15.75" customHeight="1" x14ac:dyDescent="0.1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</row>
    <row r="569" spans="1:29" ht="15.75" customHeight="1" x14ac:dyDescent="0.1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</row>
    <row r="570" spans="1:29" ht="15.75" customHeight="1" x14ac:dyDescent="0.1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</row>
    <row r="571" spans="1:29" ht="15.75" customHeight="1" x14ac:dyDescent="0.1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</row>
    <row r="572" spans="1:29" ht="15.75" customHeight="1" x14ac:dyDescent="0.1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</row>
    <row r="573" spans="1:29" ht="15.75" customHeight="1" x14ac:dyDescent="0.1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</row>
    <row r="574" spans="1:29" ht="15.75" customHeight="1" x14ac:dyDescent="0.1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</row>
    <row r="575" spans="1:29" ht="15.75" customHeight="1" x14ac:dyDescent="0.1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</row>
    <row r="576" spans="1:29" ht="15.75" customHeight="1" x14ac:dyDescent="0.1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</row>
    <row r="577" spans="1:29" ht="15.75" customHeight="1" x14ac:dyDescent="0.1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</row>
    <row r="578" spans="1:29" ht="15.75" customHeight="1" x14ac:dyDescent="0.1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</row>
    <row r="579" spans="1:29" ht="15.75" customHeight="1" x14ac:dyDescent="0.1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</row>
    <row r="580" spans="1:29" ht="15.75" customHeight="1" x14ac:dyDescent="0.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</row>
    <row r="581" spans="1:29" ht="15.75" customHeight="1" x14ac:dyDescent="0.1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</row>
    <row r="582" spans="1:29" ht="15.75" customHeight="1" x14ac:dyDescent="0.1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</row>
    <row r="583" spans="1:29" ht="15.75" customHeight="1" x14ac:dyDescent="0.1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</row>
    <row r="584" spans="1:29" ht="15.75" customHeight="1" x14ac:dyDescent="0.1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</row>
    <row r="585" spans="1:29" ht="15.75" customHeight="1" x14ac:dyDescent="0.1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</row>
    <row r="586" spans="1:29" ht="15.75" customHeight="1" x14ac:dyDescent="0.1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</row>
    <row r="587" spans="1:29" ht="15.75" customHeight="1" x14ac:dyDescent="0.1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</row>
    <row r="588" spans="1:29" ht="15.75" customHeight="1" x14ac:dyDescent="0.1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</row>
    <row r="589" spans="1:29" ht="15.75" customHeight="1" x14ac:dyDescent="0.1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</row>
    <row r="590" spans="1:29" ht="15.75" customHeight="1" x14ac:dyDescent="0.1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</row>
    <row r="591" spans="1:29" ht="15.75" customHeight="1" x14ac:dyDescent="0.1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</row>
    <row r="592" spans="1:29" ht="15.75" customHeight="1" x14ac:dyDescent="0.1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</row>
    <row r="593" spans="1:29" ht="15.75" customHeight="1" x14ac:dyDescent="0.1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</row>
    <row r="594" spans="1:29" ht="15.75" customHeight="1" x14ac:dyDescent="0.1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</row>
    <row r="595" spans="1:29" ht="15.75" customHeight="1" x14ac:dyDescent="0.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</row>
    <row r="596" spans="1:29" ht="15.75" customHeight="1" x14ac:dyDescent="0.1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</row>
    <row r="597" spans="1:29" ht="15.75" customHeight="1" x14ac:dyDescent="0.1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</row>
    <row r="598" spans="1:29" ht="15.75" customHeight="1" x14ac:dyDescent="0.1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</row>
    <row r="599" spans="1:29" ht="15.75" customHeight="1" x14ac:dyDescent="0.1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</row>
    <row r="600" spans="1:29" ht="15.75" customHeight="1" x14ac:dyDescent="0.1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</row>
    <row r="601" spans="1:29" ht="15.75" customHeight="1" x14ac:dyDescent="0.1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</row>
    <row r="602" spans="1:29" ht="15.75" customHeight="1" x14ac:dyDescent="0.1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</row>
    <row r="603" spans="1:29" ht="15.75" customHeight="1" x14ac:dyDescent="0.1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</row>
    <row r="604" spans="1:29" ht="15.75" customHeight="1" x14ac:dyDescent="0.1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</row>
    <row r="605" spans="1:29" ht="15.75" customHeight="1" x14ac:dyDescent="0.1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</row>
    <row r="606" spans="1:29" ht="15.75" customHeight="1" x14ac:dyDescent="0.1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</row>
    <row r="607" spans="1:29" ht="15.75" customHeight="1" x14ac:dyDescent="0.1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</row>
    <row r="608" spans="1:29" ht="15.75" customHeight="1" x14ac:dyDescent="0.1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</row>
    <row r="609" spans="1:29" ht="15.75" customHeight="1" x14ac:dyDescent="0.1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</row>
    <row r="610" spans="1:29" ht="15.75" customHeight="1" x14ac:dyDescent="0.1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</row>
    <row r="611" spans="1:29" ht="15.75" customHeight="1" x14ac:dyDescent="0.1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</row>
    <row r="612" spans="1:29" ht="15.75" customHeight="1" x14ac:dyDescent="0.1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</row>
    <row r="613" spans="1:29" ht="15.75" customHeight="1" x14ac:dyDescent="0.1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</row>
    <row r="614" spans="1:29" ht="15.75" customHeight="1" x14ac:dyDescent="0.1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</row>
    <row r="615" spans="1:29" ht="15.75" customHeight="1" x14ac:dyDescent="0.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</row>
    <row r="616" spans="1:29" ht="15.75" customHeight="1" x14ac:dyDescent="0.1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</row>
    <row r="617" spans="1:29" ht="15.75" customHeight="1" x14ac:dyDescent="0.1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</row>
    <row r="618" spans="1:29" ht="15.75" customHeight="1" x14ac:dyDescent="0.1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</row>
    <row r="619" spans="1:29" ht="15.75" customHeight="1" x14ac:dyDescent="0.1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</row>
    <row r="620" spans="1:29" ht="15.75" customHeight="1" x14ac:dyDescent="0.1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</row>
    <row r="621" spans="1:29" ht="15.75" customHeight="1" x14ac:dyDescent="0.1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</row>
    <row r="622" spans="1:29" ht="15.75" customHeight="1" x14ac:dyDescent="0.1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</row>
    <row r="623" spans="1:29" ht="15.75" customHeight="1" x14ac:dyDescent="0.1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</row>
    <row r="624" spans="1:29" ht="15.75" customHeight="1" x14ac:dyDescent="0.1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</row>
    <row r="625" spans="1:29" ht="15.75" customHeight="1" x14ac:dyDescent="0.1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</row>
    <row r="626" spans="1:29" ht="15.75" customHeight="1" x14ac:dyDescent="0.1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</row>
    <row r="627" spans="1:29" ht="15.75" customHeight="1" x14ac:dyDescent="0.1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</row>
    <row r="628" spans="1:29" ht="15.75" customHeight="1" x14ac:dyDescent="0.1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</row>
    <row r="629" spans="1:29" ht="15.75" customHeight="1" x14ac:dyDescent="0.1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</row>
    <row r="630" spans="1:29" ht="15.75" customHeight="1" x14ac:dyDescent="0.1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</row>
    <row r="631" spans="1:29" ht="15.75" customHeight="1" x14ac:dyDescent="0.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</row>
    <row r="632" spans="1:29" ht="15.75" customHeight="1" x14ac:dyDescent="0.1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</row>
    <row r="633" spans="1:29" ht="15.75" customHeight="1" x14ac:dyDescent="0.1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</row>
    <row r="634" spans="1:29" ht="15.75" customHeight="1" x14ac:dyDescent="0.1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</row>
    <row r="635" spans="1:29" ht="15.75" customHeight="1" x14ac:dyDescent="0.1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</row>
    <row r="636" spans="1:29" ht="15.75" customHeight="1" x14ac:dyDescent="0.1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</row>
    <row r="637" spans="1:29" ht="15.75" customHeight="1" x14ac:dyDescent="0.1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</row>
    <row r="638" spans="1:29" ht="15.75" customHeight="1" x14ac:dyDescent="0.1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</row>
    <row r="639" spans="1:29" ht="15.75" customHeight="1" x14ac:dyDescent="0.1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</row>
    <row r="640" spans="1:29" ht="15.75" customHeight="1" x14ac:dyDescent="0.1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</row>
    <row r="641" spans="1:29" ht="15.75" customHeight="1" x14ac:dyDescent="0.1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</row>
    <row r="642" spans="1:29" ht="15.75" customHeight="1" x14ac:dyDescent="0.1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</row>
    <row r="643" spans="1:29" ht="15.75" customHeight="1" x14ac:dyDescent="0.1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</row>
    <row r="644" spans="1:29" ht="15.75" customHeight="1" x14ac:dyDescent="0.1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</row>
    <row r="645" spans="1:29" ht="15.75" customHeight="1" x14ac:dyDescent="0.1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</row>
    <row r="646" spans="1:29" ht="15.75" customHeight="1" x14ac:dyDescent="0.1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</row>
    <row r="647" spans="1:29" ht="15.75" customHeight="1" x14ac:dyDescent="0.1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</row>
    <row r="648" spans="1:29" ht="15.75" customHeight="1" x14ac:dyDescent="0.1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</row>
    <row r="649" spans="1:29" ht="15.75" customHeight="1" x14ac:dyDescent="0.1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</row>
    <row r="650" spans="1:29" ht="15.75" customHeight="1" x14ac:dyDescent="0.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</row>
    <row r="651" spans="1:29" ht="15.75" customHeight="1" x14ac:dyDescent="0.1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</row>
    <row r="652" spans="1:29" ht="15.75" customHeight="1" x14ac:dyDescent="0.1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</row>
    <row r="653" spans="1:29" ht="15.75" customHeight="1" x14ac:dyDescent="0.1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</row>
    <row r="654" spans="1:29" ht="15.75" customHeight="1" x14ac:dyDescent="0.1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</row>
    <row r="655" spans="1:29" ht="15.75" customHeight="1" x14ac:dyDescent="0.1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</row>
    <row r="656" spans="1:29" ht="15.75" customHeight="1" x14ac:dyDescent="0.1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</row>
    <row r="657" spans="1:29" ht="15.75" customHeight="1" x14ac:dyDescent="0.1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</row>
    <row r="658" spans="1:29" ht="15.75" customHeight="1" x14ac:dyDescent="0.1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</row>
    <row r="659" spans="1:29" ht="15.75" customHeight="1" x14ac:dyDescent="0.1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</row>
    <row r="660" spans="1:29" ht="15.75" customHeight="1" x14ac:dyDescent="0.1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</row>
    <row r="661" spans="1:29" ht="15.75" customHeight="1" x14ac:dyDescent="0.1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</row>
    <row r="662" spans="1:29" ht="15.75" customHeight="1" x14ac:dyDescent="0.1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</row>
    <row r="663" spans="1:29" ht="15.75" customHeight="1" x14ac:dyDescent="0.1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</row>
    <row r="664" spans="1:29" ht="15.75" customHeight="1" x14ac:dyDescent="0.1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</row>
    <row r="665" spans="1:29" ht="15.75" customHeight="1" x14ac:dyDescent="0.1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</row>
    <row r="666" spans="1:29" ht="15.75" customHeight="1" x14ac:dyDescent="0.1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</row>
    <row r="667" spans="1:29" ht="15.75" customHeight="1" x14ac:dyDescent="0.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</row>
    <row r="668" spans="1:29" ht="15.75" customHeight="1" x14ac:dyDescent="0.1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</row>
    <row r="669" spans="1:29" ht="15.75" customHeight="1" x14ac:dyDescent="0.1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</row>
    <row r="670" spans="1:29" ht="15.75" customHeight="1" x14ac:dyDescent="0.1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</row>
    <row r="671" spans="1:29" ht="15.75" customHeight="1" x14ac:dyDescent="0.1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</row>
    <row r="672" spans="1:29" ht="15.75" customHeight="1" x14ac:dyDescent="0.1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</row>
    <row r="673" spans="1:29" ht="15.75" customHeight="1" x14ac:dyDescent="0.1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</row>
    <row r="674" spans="1:29" ht="15.75" customHeight="1" x14ac:dyDescent="0.1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</row>
    <row r="675" spans="1:29" ht="15.75" customHeight="1" x14ac:dyDescent="0.1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</row>
    <row r="676" spans="1:29" ht="15.75" customHeight="1" x14ac:dyDescent="0.1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</row>
    <row r="677" spans="1:29" ht="15.75" customHeight="1" x14ac:dyDescent="0.1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</row>
    <row r="678" spans="1:29" ht="15.75" customHeight="1" x14ac:dyDescent="0.1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</row>
    <row r="679" spans="1:29" ht="15.75" customHeight="1" x14ac:dyDescent="0.1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</row>
    <row r="680" spans="1:29" ht="15.75" customHeight="1" x14ac:dyDescent="0.1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</row>
    <row r="681" spans="1:29" ht="15.75" customHeight="1" x14ac:dyDescent="0.1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</row>
    <row r="682" spans="1:29" ht="15.75" customHeight="1" x14ac:dyDescent="0.1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</row>
    <row r="683" spans="1:29" ht="15.75" customHeight="1" x14ac:dyDescent="0.1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</row>
    <row r="684" spans="1:29" ht="15.75" customHeight="1" x14ac:dyDescent="0.1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</row>
    <row r="685" spans="1:29" ht="15.75" customHeight="1" x14ac:dyDescent="0.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</row>
    <row r="686" spans="1:29" ht="15.75" customHeight="1" x14ac:dyDescent="0.1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</row>
    <row r="687" spans="1:29" ht="15.75" customHeight="1" x14ac:dyDescent="0.1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</row>
    <row r="688" spans="1:29" ht="15.75" customHeight="1" x14ac:dyDescent="0.1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</row>
    <row r="689" spans="1:29" ht="15.75" customHeight="1" x14ac:dyDescent="0.1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</row>
    <row r="690" spans="1:29" ht="15.75" customHeight="1" x14ac:dyDescent="0.1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</row>
    <row r="691" spans="1:29" ht="15.75" customHeight="1" x14ac:dyDescent="0.1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</row>
    <row r="692" spans="1:29" ht="15.75" customHeight="1" x14ac:dyDescent="0.1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</row>
    <row r="693" spans="1:29" ht="15.75" customHeight="1" x14ac:dyDescent="0.1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</row>
    <row r="694" spans="1:29" ht="15.75" customHeight="1" x14ac:dyDescent="0.1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</row>
    <row r="695" spans="1:29" ht="15.75" customHeight="1" x14ac:dyDescent="0.1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</row>
    <row r="696" spans="1:29" ht="15.75" customHeight="1" x14ac:dyDescent="0.1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</row>
    <row r="697" spans="1:29" ht="15.75" customHeight="1" x14ac:dyDescent="0.1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</row>
    <row r="698" spans="1:29" ht="15.75" customHeight="1" x14ac:dyDescent="0.1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</row>
    <row r="699" spans="1:29" ht="15.75" customHeight="1" x14ac:dyDescent="0.1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</row>
    <row r="700" spans="1:29" ht="15.75" customHeight="1" x14ac:dyDescent="0.1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</row>
    <row r="701" spans="1:29" ht="15.75" customHeight="1" x14ac:dyDescent="0.1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</row>
    <row r="702" spans="1:29" ht="15.75" customHeight="1" x14ac:dyDescent="0.1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</row>
    <row r="703" spans="1:29" ht="15.75" customHeight="1" x14ac:dyDescent="0.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</row>
    <row r="704" spans="1:29" ht="15.75" customHeight="1" x14ac:dyDescent="0.1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</row>
    <row r="705" spans="1:29" ht="15.75" customHeight="1" x14ac:dyDescent="0.1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</row>
    <row r="706" spans="1:29" ht="15.75" customHeight="1" x14ac:dyDescent="0.1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</row>
    <row r="707" spans="1:29" ht="15.75" customHeight="1" x14ac:dyDescent="0.1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</row>
    <row r="708" spans="1:29" ht="15.75" customHeight="1" x14ac:dyDescent="0.1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</row>
    <row r="709" spans="1:29" ht="15.75" customHeight="1" x14ac:dyDescent="0.1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</row>
    <row r="710" spans="1:29" ht="15.75" customHeight="1" x14ac:dyDescent="0.1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</row>
    <row r="711" spans="1:29" ht="15.75" customHeight="1" x14ac:dyDescent="0.1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</row>
    <row r="712" spans="1:29" ht="15.75" customHeight="1" x14ac:dyDescent="0.1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</row>
    <row r="713" spans="1:29" ht="15.75" customHeight="1" x14ac:dyDescent="0.1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</row>
    <row r="714" spans="1:29" ht="15.75" customHeight="1" x14ac:dyDescent="0.1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</row>
    <row r="715" spans="1:29" ht="15.75" customHeight="1" x14ac:dyDescent="0.1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</row>
    <row r="716" spans="1:29" ht="15.75" customHeight="1" x14ac:dyDescent="0.1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</row>
    <row r="717" spans="1:29" ht="15.75" customHeight="1" x14ac:dyDescent="0.1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</row>
    <row r="718" spans="1:29" ht="15.75" customHeight="1" x14ac:dyDescent="0.1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</row>
    <row r="719" spans="1:29" ht="15.75" customHeight="1" x14ac:dyDescent="0.1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</row>
    <row r="720" spans="1:29" ht="15.75" customHeight="1" x14ac:dyDescent="0.1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</row>
    <row r="721" spans="1:29" ht="15.75" customHeight="1" x14ac:dyDescent="0.1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</row>
    <row r="722" spans="1:29" ht="15.75" customHeight="1" x14ac:dyDescent="0.1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</row>
    <row r="723" spans="1:29" ht="15.75" customHeight="1" x14ac:dyDescent="0.1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</row>
    <row r="724" spans="1:29" ht="15.75" customHeight="1" x14ac:dyDescent="0.1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</row>
    <row r="725" spans="1:29" ht="15.75" customHeight="1" x14ac:dyDescent="0.1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</row>
    <row r="726" spans="1:29" ht="15.75" customHeight="1" x14ac:dyDescent="0.1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</row>
    <row r="727" spans="1:29" ht="15.75" customHeight="1" x14ac:dyDescent="0.1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</row>
    <row r="728" spans="1:29" ht="15.75" customHeight="1" x14ac:dyDescent="0.1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</row>
    <row r="729" spans="1:29" ht="15.75" customHeight="1" x14ac:dyDescent="0.1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</row>
    <row r="730" spans="1:29" ht="15.75" customHeight="1" x14ac:dyDescent="0.1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</row>
    <row r="731" spans="1:29" ht="15.75" customHeight="1" x14ac:dyDescent="0.1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</row>
    <row r="732" spans="1:29" ht="15.75" customHeight="1" x14ac:dyDescent="0.1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</row>
    <row r="733" spans="1:29" ht="15.75" customHeight="1" x14ac:dyDescent="0.1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</row>
    <row r="734" spans="1:29" ht="15.75" customHeight="1" x14ac:dyDescent="0.1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</row>
    <row r="735" spans="1:29" ht="15.75" customHeight="1" x14ac:dyDescent="0.1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</row>
    <row r="736" spans="1:29" ht="15.75" customHeight="1" x14ac:dyDescent="0.1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</row>
    <row r="737" spans="1:29" ht="15.75" customHeight="1" x14ac:dyDescent="0.1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</row>
    <row r="738" spans="1:29" ht="15.75" customHeight="1" x14ac:dyDescent="0.1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</row>
    <row r="739" spans="1:29" ht="15.75" customHeight="1" x14ac:dyDescent="0.1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</row>
    <row r="740" spans="1:29" ht="15.75" customHeight="1" x14ac:dyDescent="0.1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</row>
    <row r="741" spans="1:29" ht="15.75" customHeight="1" x14ac:dyDescent="0.1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</row>
    <row r="742" spans="1:29" ht="15.75" customHeight="1" x14ac:dyDescent="0.1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</row>
    <row r="743" spans="1:29" ht="15.75" customHeight="1" x14ac:dyDescent="0.1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</row>
    <row r="744" spans="1:29" ht="15.75" customHeight="1" x14ac:dyDescent="0.1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</row>
    <row r="745" spans="1:29" ht="15.75" customHeight="1" x14ac:dyDescent="0.1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</row>
    <row r="746" spans="1:29" ht="15.75" customHeight="1" x14ac:dyDescent="0.1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</row>
    <row r="747" spans="1:29" ht="15.75" customHeight="1" x14ac:dyDescent="0.1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</row>
    <row r="748" spans="1:29" ht="15.75" customHeight="1" x14ac:dyDescent="0.1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</row>
    <row r="749" spans="1:29" ht="15.75" customHeight="1" x14ac:dyDescent="0.1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</row>
    <row r="750" spans="1:29" ht="15.75" customHeight="1" x14ac:dyDescent="0.1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</row>
    <row r="751" spans="1:29" ht="15.75" customHeight="1" x14ac:dyDescent="0.1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</row>
    <row r="752" spans="1:29" ht="15.75" customHeight="1" x14ac:dyDescent="0.1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</row>
    <row r="753" spans="1:29" ht="15.75" customHeight="1" x14ac:dyDescent="0.1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</row>
    <row r="754" spans="1:29" ht="15.75" customHeight="1" x14ac:dyDescent="0.1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</row>
    <row r="755" spans="1:29" ht="15.75" customHeight="1" x14ac:dyDescent="0.1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</row>
    <row r="756" spans="1:29" ht="15.75" customHeight="1" x14ac:dyDescent="0.1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</row>
    <row r="757" spans="1:29" ht="15.75" customHeight="1" x14ac:dyDescent="0.1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</row>
    <row r="758" spans="1:29" ht="15.75" customHeight="1" x14ac:dyDescent="0.1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</row>
    <row r="759" spans="1:29" ht="15.75" customHeight="1" x14ac:dyDescent="0.1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</row>
    <row r="760" spans="1:29" ht="15.75" customHeight="1" x14ac:dyDescent="0.1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</row>
    <row r="761" spans="1:29" ht="15.75" customHeight="1" x14ac:dyDescent="0.1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</row>
    <row r="762" spans="1:29" ht="15.75" customHeight="1" x14ac:dyDescent="0.1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</row>
    <row r="763" spans="1:29" ht="15.75" customHeight="1" x14ac:dyDescent="0.1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</row>
    <row r="764" spans="1:29" ht="15.75" customHeight="1" x14ac:dyDescent="0.1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</row>
    <row r="765" spans="1:29" ht="15.75" customHeight="1" x14ac:dyDescent="0.1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</row>
    <row r="766" spans="1:29" ht="15.75" customHeight="1" x14ac:dyDescent="0.1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</row>
    <row r="767" spans="1:29" ht="15.75" customHeight="1" x14ac:dyDescent="0.1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</row>
    <row r="768" spans="1:29" ht="15.75" customHeight="1" x14ac:dyDescent="0.1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</row>
    <row r="769" spans="1:29" ht="15.75" customHeight="1" x14ac:dyDescent="0.1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</row>
    <row r="770" spans="1:29" ht="15.75" customHeight="1" x14ac:dyDescent="0.1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</row>
    <row r="771" spans="1:29" ht="15.75" customHeight="1" x14ac:dyDescent="0.1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</row>
    <row r="772" spans="1:29" ht="15.75" customHeight="1" x14ac:dyDescent="0.1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</row>
    <row r="773" spans="1:29" ht="15.75" customHeight="1" x14ac:dyDescent="0.1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</row>
    <row r="774" spans="1:29" ht="15.75" customHeight="1" x14ac:dyDescent="0.1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</row>
    <row r="775" spans="1:29" ht="15.75" customHeight="1" x14ac:dyDescent="0.1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</row>
    <row r="776" spans="1:29" ht="15.75" customHeight="1" x14ac:dyDescent="0.1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</row>
    <row r="777" spans="1:29" ht="15.75" customHeight="1" x14ac:dyDescent="0.1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</row>
    <row r="778" spans="1:29" ht="15.75" customHeight="1" x14ac:dyDescent="0.1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</row>
    <row r="779" spans="1:29" ht="15.75" customHeight="1" x14ac:dyDescent="0.1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</row>
    <row r="780" spans="1:29" ht="15.75" customHeight="1" x14ac:dyDescent="0.1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</row>
    <row r="781" spans="1:29" ht="15.75" customHeight="1" x14ac:dyDescent="0.1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</row>
    <row r="782" spans="1:29" ht="15.75" customHeight="1" x14ac:dyDescent="0.1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</row>
    <row r="783" spans="1:29" ht="15.75" customHeight="1" x14ac:dyDescent="0.1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</row>
    <row r="784" spans="1:29" ht="15.75" customHeight="1" x14ac:dyDescent="0.1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</row>
    <row r="785" spans="1:29" ht="15.75" customHeight="1" x14ac:dyDescent="0.1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</row>
    <row r="786" spans="1:29" ht="15.75" customHeight="1" x14ac:dyDescent="0.1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</row>
    <row r="787" spans="1:29" ht="15.75" customHeight="1" x14ac:dyDescent="0.1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</row>
    <row r="788" spans="1:29" ht="15.75" customHeight="1" x14ac:dyDescent="0.1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</row>
    <row r="789" spans="1:29" ht="15.75" customHeight="1" x14ac:dyDescent="0.1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</row>
    <row r="790" spans="1:29" ht="15.75" customHeight="1" x14ac:dyDescent="0.1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</row>
    <row r="791" spans="1:29" ht="15.75" customHeight="1" x14ac:dyDescent="0.1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</row>
    <row r="792" spans="1:29" ht="15.75" customHeight="1" x14ac:dyDescent="0.1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</row>
    <row r="793" spans="1:29" ht="15.75" customHeight="1" x14ac:dyDescent="0.1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</row>
    <row r="794" spans="1:29" ht="15.75" customHeight="1" x14ac:dyDescent="0.1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</row>
    <row r="795" spans="1:29" ht="15.75" customHeight="1" x14ac:dyDescent="0.1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</row>
    <row r="796" spans="1:29" ht="15.75" customHeight="1" x14ac:dyDescent="0.1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</row>
    <row r="797" spans="1:29" ht="15.75" customHeight="1" x14ac:dyDescent="0.1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</row>
    <row r="798" spans="1:29" ht="15.75" customHeight="1" x14ac:dyDescent="0.1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</row>
    <row r="799" spans="1:29" ht="15.75" customHeight="1" x14ac:dyDescent="0.1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</row>
    <row r="800" spans="1:29" ht="15.75" customHeight="1" x14ac:dyDescent="0.1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</row>
    <row r="801" spans="1:29" ht="15.75" customHeight="1" x14ac:dyDescent="0.1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</row>
    <row r="802" spans="1:29" ht="15.75" customHeight="1" x14ac:dyDescent="0.1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</row>
    <row r="803" spans="1:29" ht="15.75" customHeight="1" x14ac:dyDescent="0.1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</row>
    <row r="804" spans="1:29" ht="15.75" customHeight="1" x14ac:dyDescent="0.1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</row>
    <row r="805" spans="1:29" ht="15.75" customHeight="1" x14ac:dyDescent="0.1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</row>
    <row r="806" spans="1:29" ht="15.75" customHeight="1" x14ac:dyDescent="0.1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</row>
    <row r="807" spans="1:29" ht="15.75" customHeight="1" x14ac:dyDescent="0.1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</row>
    <row r="808" spans="1:29" ht="15.75" customHeight="1" x14ac:dyDescent="0.1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</row>
    <row r="809" spans="1:29" ht="15.75" customHeight="1" x14ac:dyDescent="0.1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</row>
    <row r="810" spans="1:29" ht="15.75" customHeight="1" x14ac:dyDescent="0.1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</row>
    <row r="811" spans="1:29" ht="15.75" customHeight="1" x14ac:dyDescent="0.1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</row>
    <row r="812" spans="1:29" ht="15.75" customHeight="1" x14ac:dyDescent="0.1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</row>
    <row r="813" spans="1:29" ht="15.75" customHeight="1" x14ac:dyDescent="0.1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</row>
    <row r="814" spans="1:29" ht="15.75" customHeight="1" x14ac:dyDescent="0.1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</row>
    <row r="815" spans="1:29" ht="15.75" customHeight="1" x14ac:dyDescent="0.1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</row>
    <row r="816" spans="1:29" ht="15.75" customHeight="1" x14ac:dyDescent="0.1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</row>
    <row r="817" spans="1:29" ht="15.75" customHeight="1" x14ac:dyDescent="0.1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</row>
    <row r="818" spans="1:29" ht="15.75" customHeight="1" x14ac:dyDescent="0.1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</row>
    <row r="819" spans="1:29" ht="15.75" customHeight="1" x14ac:dyDescent="0.1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</row>
    <row r="820" spans="1:29" ht="15.75" customHeight="1" x14ac:dyDescent="0.1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</row>
    <row r="821" spans="1:29" ht="15.75" customHeight="1" x14ac:dyDescent="0.1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</row>
    <row r="822" spans="1:29" ht="15.75" customHeight="1" x14ac:dyDescent="0.1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</row>
    <row r="823" spans="1:29" ht="15.75" customHeight="1" x14ac:dyDescent="0.1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</row>
    <row r="824" spans="1:29" ht="15.75" customHeight="1" x14ac:dyDescent="0.1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</row>
    <row r="825" spans="1:29" ht="15.75" customHeight="1" x14ac:dyDescent="0.1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</row>
    <row r="826" spans="1:29" ht="15.75" customHeight="1" x14ac:dyDescent="0.1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</row>
    <row r="827" spans="1:29" ht="15.75" customHeight="1" x14ac:dyDescent="0.1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</row>
    <row r="828" spans="1:29" ht="15.75" customHeight="1" x14ac:dyDescent="0.1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</row>
    <row r="829" spans="1:29" ht="15.75" customHeight="1" x14ac:dyDescent="0.1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</row>
    <row r="830" spans="1:29" ht="15.75" customHeight="1" x14ac:dyDescent="0.1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</row>
    <row r="831" spans="1:29" ht="15.75" customHeight="1" x14ac:dyDescent="0.1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</row>
    <row r="832" spans="1:29" ht="15.75" customHeight="1" x14ac:dyDescent="0.1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</row>
    <row r="833" spans="1:29" ht="15.75" customHeight="1" x14ac:dyDescent="0.1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</row>
    <row r="834" spans="1:29" ht="15.75" customHeight="1" x14ac:dyDescent="0.1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</row>
    <row r="835" spans="1:29" ht="15.75" customHeight="1" x14ac:dyDescent="0.1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</row>
    <row r="836" spans="1:29" ht="15.75" customHeight="1" x14ac:dyDescent="0.1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</row>
    <row r="837" spans="1:29" ht="15.75" customHeight="1" x14ac:dyDescent="0.1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</row>
    <row r="838" spans="1:29" ht="15.75" customHeight="1" x14ac:dyDescent="0.1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</row>
    <row r="839" spans="1:29" ht="15.75" customHeight="1" x14ac:dyDescent="0.1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</row>
    <row r="840" spans="1:29" ht="15.75" customHeight="1" x14ac:dyDescent="0.1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</row>
    <row r="841" spans="1:29" ht="15.75" customHeight="1" x14ac:dyDescent="0.1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</row>
    <row r="842" spans="1:29" ht="15.75" customHeight="1" x14ac:dyDescent="0.1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</row>
    <row r="843" spans="1:29" ht="15.75" customHeight="1" x14ac:dyDescent="0.1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</row>
    <row r="844" spans="1:29" ht="15.75" customHeight="1" x14ac:dyDescent="0.1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</row>
    <row r="845" spans="1:29" ht="15.75" customHeight="1" x14ac:dyDescent="0.1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</row>
    <row r="846" spans="1:29" ht="15.75" customHeight="1" x14ac:dyDescent="0.1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</row>
    <row r="847" spans="1:29" ht="15.75" customHeight="1" x14ac:dyDescent="0.1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</row>
    <row r="848" spans="1:29" ht="15.75" customHeight="1" x14ac:dyDescent="0.1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</row>
    <row r="849" spans="1:29" ht="15.75" customHeight="1" x14ac:dyDescent="0.1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</row>
    <row r="850" spans="1:29" ht="15.75" customHeight="1" x14ac:dyDescent="0.1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</row>
    <row r="851" spans="1:29" ht="15.75" customHeight="1" x14ac:dyDescent="0.1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</row>
    <row r="852" spans="1:29" ht="15.75" customHeight="1" x14ac:dyDescent="0.1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</row>
    <row r="853" spans="1:29" ht="15.75" customHeight="1" x14ac:dyDescent="0.1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</row>
    <row r="854" spans="1:29" ht="15.75" customHeight="1" x14ac:dyDescent="0.1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</row>
    <row r="855" spans="1:29" ht="15.75" customHeight="1" x14ac:dyDescent="0.1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</row>
    <row r="856" spans="1:29" ht="15.75" customHeight="1" x14ac:dyDescent="0.1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</row>
    <row r="857" spans="1:29" ht="15.75" customHeight="1" x14ac:dyDescent="0.1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</row>
    <row r="858" spans="1:29" ht="15.75" customHeight="1" x14ac:dyDescent="0.1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</row>
    <row r="859" spans="1:29" ht="15.75" customHeight="1" x14ac:dyDescent="0.1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</row>
    <row r="860" spans="1:29" ht="15.75" customHeight="1" x14ac:dyDescent="0.1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</row>
    <row r="861" spans="1:29" ht="15.75" customHeight="1" x14ac:dyDescent="0.1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</row>
    <row r="862" spans="1:29" ht="15.75" customHeight="1" x14ac:dyDescent="0.1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</row>
    <row r="863" spans="1:29" ht="15.75" customHeight="1" x14ac:dyDescent="0.1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</row>
    <row r="864" spans="1:29" ht="15.75" customHeight="1" x14ac:dyDescent="0.1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</row>
    <row r="865" spans="1:29" ht="15.75" customHeight="1" x14ac:dyDescent="0.1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</row>
    <row r="866" spans="1:29" ht="15.75" customHeight="1" x14ac:dyDescent="0.1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</row>
    <row r="867" spans="1:29" ht="15.75" customHeight="1" x14ac:dyDescent="0.1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</row>
    <row r="868" spans="1:29" ht="15.75" customHeight="1" x14ac:dyDescent="0.1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</row>
    <row r="869" spans="1:29" ht="15.75" customHeight="1" x14ac:dyDescent="0.1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</row>
    <row r="870" spans="1:29" ht="15.75" customHeight="1" x14ac:dyDescent="0.1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</row>
    <row r="871" spans="1:29" ht="15.75" customHeight="1" x14ac:dyDescent="0.1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</row>
    <row r="872" spans="1:29" ht="15.75" customHeight="1" x14ac:dyDescent="0.1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</row>
    <row r="873" spans="1:29" ht="15.75" customHeight="1" x14ac:dyDescent="0.1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</row>
    <row r="874" spans="1:29" ht="15.75" customHeight="1" x14ac:dyDescent="0.1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</row>
    <row r="875" spans="1:29" ht="15.75" customHeight="1" x14ac:dyDescent="0.1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</row>
    <row r="876" spans="1:29" ht="15.75" customHeight="1" x14ac:dyDescent="0.1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</row>
    <row r="877" spans="1:29" ht="15.75" customHeight="1" x14ac:dyDescent="0.1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</row>
    <row r="878" spans="1:29" ht="15.75" customHeight="1" x14ac:dyDescent="0.1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</row>
    <row r="879" spans="1:29" ht="15.75" customHeight="1" x14ac:dyDescent="0.1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</row>
    <row r="880" spans="1:29" ht="15.75" customHeight="1" x14ac:dyDescent="0.1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</row>
    <row r="881" spans="1:29" ht="15.75" customHeight="1" x14ac:dyDescent="0.1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</row>
    <row r="882" spans="1:29" ht="15.75" customHeight="1" x14ac:dyDescent="0.1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</row>
    <row r="883" spans="1:29" ht="15.75" customHeight="1" x14ac:dyDescent="0.1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</row>
    <row r="884" spans="1:29" ht="15.75" customHeight="1" x14ac:dyDescent="0.1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</row>
    <row r="885" spans="1:29" ht="15.75" customHeight="1" x14ac:dyDescent="0.1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</row>
    <row r="886" spans="1:29" ht="15.75" customHeight="1" x14ac:dyDescent="0.1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</row>
    <row r="887" spans="1:29" ht="15.75" customHeight="1" x14ac:dyDescent="0.1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</row>
    <row r="888" spans="1:29" ht="15.75" customHeight="1" x14ac:dyDescent="0.1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</row>
    <row r="889" spans="1:29" ht="15.75" customHeight="1" x14ac:dyDescent="0.1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</row>
    <row r="890" spans="1:29" ht="15.75" customHeight="1" x14ac:dyDescent="0.1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</row>
    <row r="891" spans="1:29" ht="15.75" customHeight="1" x14ac:dyDescent="0.1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</row>
    <row r="892" spans="1:29" ht="15.75" customHeight="1" x14ac:dyDescent="0.1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</row>
    <row r="893" spans="1:29" ht="15.75" customHeight="1" x14ac:dyDescent="0.1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</row>
    <row r="894" spans="1:29" ht="15.75" customHeight="1" x14ac:dyDescent="0.1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</row>
    <row r="895" spans="1:29" ht="15.75" customHeight="1" x14ac:dyDescent="0.1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</row>
    <row r="896" spans="1:29" ht="15.75" customHeight="1" x14ac:dyDescent="0.1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</row>
    <row r="897" spans="1:29" ht="15.75" customHeight="1" x14ac:dyDescent="0.1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</row>
    <row r="898" spans="1:29" ht="15.75" customHeight="1" x14ac:dyDescent="0.1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</row>
    <row r="899" spans="1:29" ht="15.75" customHeight="1" x14ac:dyDescent="0.1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</row>
    <row r="900" spans="1:29" ht="15.75" customHeight="1" x14ac:dyDescent="0.1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</row>
    <row r="901" spans="1:29" ht="15.75" customHeight="1" x14ac:dyDescent="0.1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</row>
    <row r="902" spans="1:29" ht="15.75" customHeight="1" x14ac:dyDescent="0.1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</row>
    <row r="903" spans="1:29" ht="15.75" customHeight="1" x14ac:dyDescent="0.1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</row>
    <row r="904" spans="1:29" ht="15.75" customHeight="1" x14ac:dyDescent="0.1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</row>
    <row r="905" spans="1:29" ht="15.75" customHeight="1" x14ac:dyDescent="0.1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</row>
    <row r="906" spans="1:29" ht="15.75" customHeight="1" x14ac:dyDescent="0.1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</row>
    <row r="907" spans="1:29" ht="15.75" customHeight="1" x14ac:dyDescent="0.1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</row>
    <row r="908" spans="1:29" ht="15.75" customHeight="1" x14ac:dyDescent="0.1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</row>
    <row r="909" spans="1:29" ht="15.75" customHeight="1" x14ac:dyDescent="0.1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</row>
    <row r="910" spans="1:29" ht="15.75" customHeight="1" x14ac:dyDescent="0.1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</row>
    <row r="911" spans="1:29" ht="15.75" customHeight="1" x14ac:dyDescent="0.1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</row>
    <row r="912" spans="1:29" ht="15.75" customHeight="1" x14ac:dyDescent="0.1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</row>
    <row r="913" spans="1:29" ht="15.75" customHeight="1" x14ac:dyDescent="0.1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</row>
    <row r="914" spans="1:29" ht="15.75" customHeight="1" x14ac:dyDescent="0.1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</row>
    <row r="915" spans="1:29" ht="15.75" customHeight="1" x14ac:dyDescent="0.1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</row>
    <row r="916" spans="1:29" ht="15.75" customHeight="1" x14ac:dyDescent="0.1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</row>
    <row r="917" spans="1:29" ht="15.75" customHeight="1" x14ac:dyDescent="0.1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</row>
    <row r="918" spans="1:29" ht="15.75" customHeight="1" x14ac:dyDescent="0.1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</row>
    <row r="919" spans="1:29" ht="15.75" customHeight="1" x14ac:dyDescent="0.1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</row>
    <row r="920" spans="1:29" ht="15.75" customHeight="1" x14ac:dyDescent="0.1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</row>
    <row r="921" spans="1:29" ht="15.75" customHeight="1" x14ac:dyDescent="0.1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</row>
    <row r="922" spans="1:29" ht="15.75" customHeight="1" x14ac:dyDescent="0.1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</row>
    <row r="923" spans="1:29" ht="15.75" customHeight="1" x14ac:dyDescent="0.1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</row>
    <row r="924" spans="1:29" ht="15.75" customHeight="1" x14ac:dyDescent="0.1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</row>
    <row r="925" spans="1:29" ht="15.75" customHeight="1" x14ac:dyDescent="0.1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</row>
    <row r="926" spans="1:29" ht="15.75" customHeight="1" x14ac:dyDescent="0.1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</row>
    <row r="927" spans="1:29" ht="15.75" customHeight="1" x14ac:dyDescent="0.1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</row>
    <row r="928" spans="1:29" ht="15.75" customHeight="1" x14ac:dyDescent="0.1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</row>
    <row r="929" spans="1:29" ht="15.75" customHeight="1" x14ac:dyDescent="0.1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</row>
    <row r="930" spans="1:29" ht="15.75" customHeight="1" x14ac:dyDescent="0.1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</row>
    <row r="931" spans="1:29" ht="15.75" customHeight="1" x14ac:dyDescent="0.1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</row>
    <row r="932" spans="1:29" ht="15.75" customHeight="1" x14ac:dyDescent="0.1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</row>
    <row r="933" spans="1:29" ht="15.75" customHeight="1" x14ac:dyDescent="0.1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</row>
    <row r="934" spans="1:29" ht="15.75" customHeight="1" x14ac:dyDescent="0.1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</row>
    <row r="935" spans="1:29" ht="15.75" customHeight="1" x14ac:dyDescent="0.1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</row>
    <row r="936" spans="1:29" ht="15.75" customHeight="1" x14ac:dyDescent="0.1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</row>
    <row r="937" spans="1:29" ht="15.75" customHeight="1" x14ac:dyDescent="0.1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</row>
    <row r="938" spans="1:29" ht="15.75" customHeight="1" x14ac:dyDescent="0.1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</row>
    <row r="939" spans="1:29" ht="15.75" customHeight="1" x14ac:dyDescent="0.1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</row>
    <row r="940" spans="1:29" ht="15.75" customHeight="1" x14ac:dyDescent="0.1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</row>
    <row r="941" spans="1:29" ht="15.75" customHeight="1" x14ac:dyDescent="0.1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</row>
    <row r="942" spans="1:29" ht="15.75" customHeight="1" x14ac:dyDescent="0.1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</row>
    <row r="943" spans="1:29" ht="15.75" customHeight="1" x14ac:dyDescent="0.1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</row>
    <row r="944" spans="1:29" ht="15.75" customHeight="1" x14ac:dyDescent="0.1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</row>
    <row r="945" spans="1:29" ht="15.75" customHeight="1" x14ac:dyDescent="0.1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</row>
    <row r="946" spans="1:29" ht="15.75" customHeight="1" x14ac:dyDescent="0.1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</row>
    <row r="947" spans="1:29" ht="15.75" customHeight="1" x14ac:dyDescent="0.1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</row>
    <row r="948" spans="1:29" ht="15.75" customHeight="1" x14ac:dyDescent="0.1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</row>
    <row r="949" spans="1:29" ht="15.75" customHeight="1" x14ac:dyDescent="0.1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</row>
    <row r="950" spans="1:29" ht="15.75" customHeight="1" x14ac:dyDescent="0.1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</row>
    <row r="951" spans="1:29" ht="15.75" customHeight="1" x14ac:dyDescent="0.1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</row>
    <row r="952" spans="1:29" ht="15.75" customHeight="1" x14ac:dyDescent="0.1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</row>
    <row r="953" spans="1:29" ht="15.75" customHeight="1" x14ac:dyDescent="0.1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</row>
    <row r="954" spans="1:29" ht="15.75" customHeight="1" x14ac:dyDescent="0.1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</row>
    <row r="955" spans="1:29" ht="15.75" customHeight="1" x14ac:dyDescent="0.1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</row>
    <row r="956" spans="1:29" ht="15.75" customHeight="1" x14ac:dyDescent="0.1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</row>
    <row r="957" spans="1:29" ht="15.75" customHeight="1" x14ac:dyDescent="0.1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</row>
    <row r="958" spans="1:29" ht="15.75" customHeight="1" x14ac:dyDescent="0.1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</row>
    <row r="959" spans="1:29" ht="15.75" customHeight="1" x14ac:dyDescent="0.1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</row>
    <row r="960" spans="1:29" ht="15.75" customHeight="1" x14ac:dyDescent="0.1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</row>
    <row r="961" spans="1:29" ht="15.75" customHeight="1" x14ac:dyDescent="0.1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</row>
    <row r="962" spans="1:29" ht="15.75" customHeight="1" x14ac:dyDescent="0.1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</row>
    <row r="963" spans="1:29" ht="15.75" customHeight="1" x14ac:dyDescent="0.1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</row>
    <row r="964" spans="1:29" ht="15.75" customHeight="1" x14ac:dyDescent="0.1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</row>
    <row r="965" spans="1:29" ht="15.75" customHeight="1" x14ac:dyDescent="0.1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</row>
    <row r="966" spans="1:29" ht="15.75" customHeight="1" x14ac:dyDescent="0.1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</row>
    <row r="967" spans="1:29" ht="15.75" customHeight="1" x14ac:dyDescent="0.1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</row>
    <row r="968" spans="1:29" ht="15.75" customHeight="1" x14ac:dyDescent="0.1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</row>
    <row r="969" spans="1:29" ht="15.75" customHeight="1" x14ac:dyDescent="0.1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</row>
    <row r="970" spans="1:29" ht="15.75" customHeight="1" x14ac:dyDescent="0.1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</row>
    <row r="971" spans="1:29" ht="15.75" customHeight="1" x14ac:dyDescent="0.1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</row>
    <row r="972" spans="1:29" ht="15.75" customHeight="1" x14ac:dyDescent="0.1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</row>
    <row r="973" spans="1:29" ht="15.75" customHeight="1" x14ac:dyDescent="0.1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</row>
    <row r="974" spans="1:29" ht="15.75" customHeight="1" x14ac:dyDescent="0.1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</row>
    <row r="975" spans="1:29" ht="15.75" customHeight="1" x14ac:dyDescent="0.1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</row>
    <row r="976" spans="1:29" ht="15.75" customHeight="1" x14ac:dyDescent="0.1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</row>
    <row r="977" spans="1:29" ht="15.75" customHeight="1" x14ac:dyDescent="0.1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</row>
    <row r="978" spans="1:29" ht="15.75" customHeight="1" x14ac:dyDescent="0.1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</row>
    <row r="979" spans="1:29" ht="15.75" customHeight="1" x14ac:dyDescent="0.1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</row>
    <row r="980" spans="1:29" ht="15.75" customHeight="1" x14ac:dyDescent="0.1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</row>
    <row r="981" spans="1:29" ht="15.75" customHeight="1" x14ac:dyDescent="0.1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</row>
    <row r="982" spans="1:29" ht="15.75" customHeight="1" x14ac:dyDescent="0.1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</row>
    <row r="983" spans="1:29" ht="15.75" customHeight="1" x14ac:dyDescent="0.1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</row>
    <row r="984" spans="1:29" ht="15.75" customHeight="1" x14ac:dyDescent="0.1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</row>
    <row r="985" spans="1:29" ht="15.75" customHeight="1" x14ac:dyDescent="0.1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</row>
    <row r="986" spans="1:29" ht="15.75" customHeight="1" x14ac:dyDescent="0.1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</row>
    <row r="987" spans="1:29" ht="15.75" customHeight="1" x14ac:dyDescent="0.1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</row>
    <row r="988" spans="1:29" ht="15.75" customHeight="1" x14ac:dyDescent="0.1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</row>
    <row r="989" spans="1:29" ht="15.75" customHeight="1" x14ac:dyDescent="0.1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</row>
    <row r="990" spans="1:29" ht="15.75" customHeight="1" x14ac:dyDescent="0.1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</row>
    <row r="991" spans="1:29" ht="15.75" customHeight="1" x14ac:dyDescent="0.1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</row>
    <row r="992" spans="1:29" ht="15.75" customHeight="1" x14ac:dyDescent="0.1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</row>
    <row r="993" spans="1:29" ht="15.75" customHeight="1" x14ac:dyDescent="0.1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</row>
    <row r="994" spans="1:29" ht="15.75" customHeight="1" x14ac:dyDescent="0.1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</row>
    <row r="995" spans="1:29" ht="15.75" customHeight="1" x14ac:dyDescent="0.1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</row>
    <row r="996" spans="1:29" ht="15.75" customHeight="1" x14ac:dyDescent="0.1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</row>
    <row r="997" spans="1:29" ht="15.75" customHeight="1" x14ac:dyDescent="0.1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</row>
    <row r="998" spans="1:29" ht="15.75" customHeight="1" x14ac:dyDescent="0.1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</row>
    <row r="999" spans="1:29" ht="15.75" customHeight="1" x14ac:dyDescent="0.1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</row>
    <row r="1000" spans="1:29" ht="15.75" customHeight="1" x14ac:dyDescent="0.1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</row>
    <row r="1001" spans="1:29" ht="15.75" customHeight="1" x14ac:dyDescent="0.1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</row>
    <row r="1002" spans="1:29" ht="15.75" customHeight="1" x14ac:dyDescent="0.1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</row>
    <row r="1003" spans="1:29" ht="15.75" customHeight="1" x14ac:dyDescent="0.1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</row>
    <row r="1004" spans="1:29" ht="15.75" customHeight="1" x14ac:dyDescent="0.1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</row>
    <row r="1005" spans="1:29" ht="15.75" customHeight="1" x14ac:dyDescent="0.1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</row>
    <row r="1006" spans="1:29" ht="15.75" customHeight="1" x14ac:dyDescent="0.1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</row>
    <row r="1007" spans="1:29" ht="15.75" customHeight="1" x14ac:dyDescent="0.1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</row>
    <row r="1008" spans="1:29" ht="15.75" customHeight="1" x14ac:dyDescent="0.1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</row>
    <row r="1009" spans="1:29" ht="15.75" customHeight="1" x14ac:dyDescent="0.1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</row>
    <row r="1010" spans="1:29" ht="15.75" customHeight="1" x14ac:dyDescent="0.1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</row>
    <row r="1011" spans="1:29" ht="15.75" customHeight="1" x14ac:dyDescent="0.1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</row>
    <row r="1012" spans="1:29" ht="15.75" customHeight="1" x14ac:dyDescent="0.1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</row>
    <row r="1013" spans="1:29" ht="15.75" customHeight="1" x14ac:dyDescent="0.1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</row>
    <row r="1014" spans="1:29" ht="15.75" customHeight="1" x14ac:dyDescent="0.1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</row>
  </sheetData>
  <mergeCells count="29">
    <mergeCell ref="C29:C31"/>
    <mergeCell ref="C34:C47"/>
    <mergeCell ref="F19:G19"/>
    <mergeCell ref="E20:G20"/>
    <mergeCell ref="B27:K27"/>
    <mergeCell ref="B29:B48"/>
    <mergeCell ref="D29:D31"/>
    <mergeCell ref="E31:G31"/>
    <mergeCell ref="E33:G33"/>
    <mergeCell ref="D47:G47"/>
    <mergeCell ref="C32:C33"/>
    <mergeCell ref="D32:D33"/>
    <mergeCell ref="D34:D36"/>
    <mergeCell ref="E36:G36"/>
    <mergeCell ref="D37:D38"/>
    <mergeCell ref="E38:G38"/>
    <mergeCell ref="D3:K3"/>
    <mergeCell ref="D5:D20"/>
    <mergeCell ref="E5:E10"/>
    <mergeCell ref="F10:G10"/>
    <mergeCell ref="E11:E16"/>
    <mergeCell ref="F16:G16"/>
    <mergeCell ref="E17:E19"/>
    <mergeCell ref="D39:D42"/>
    <mergeCell ref="E42:G42"/>
    <mergeCell ref="D43:D44"/>
    <mergeCell ref="E44:G44"/>
    <mergeCell ref="D45:D46"/>
    <mergeCell ref="E46:G46"/>
  </mergeCells>
  <phoneticPr fontId="8" type="noConversion"/>
  <pageMargins left="0.7" right="0.7" top="0.75" bottom="0.75" header="0" footer="0"/>
  <pageSetup paperSize="9" orientation="portrait"/>
  <ignoredErrors>
    <ignoredError sqref="H47: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 대욱</cp:lastModifiedBy>
  <dcterms:created xsi:type="dcterms:W3CDTF">2021-09-17T06:22:39Z</dcterms:created>
  <dcterms:modified xsi:type="dcterms:W3CDTF">2022-11-01T05:01:38Z</dcterms:modified>
</cp:coreProperties>
</file>