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최현진\Desktop\"/>
    </mc:Choice>
  </mc:AlternateContent>
  <xr:revisionPtr revIDLastSave="0" documentId="13_ncr:1_{5F508F4B-14B6-467B-B63F-059B4FD0A612}" xr6:coauthVersionLast="47" xr6:coauthVersionMax="47" xr10:uidLastSave="{00000000-0000-0000-0000-000000000000}"/>
  <bookViews>
    <workbookView xWindow="14160" yWindow="432" windowWidth="8880" windowHeight="10716" xr2:uid="{00000000-000D-0000-FFFF-FFFF00000000}"/>
  </bookViews>
  <sheets>
    <sheet name="기층 기구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0" i="1" l="1"/>
  <c r="I7" i="1"/>
  <c r="I18" i="1"/>
  <c r="J8" i="1" l="1"/>
  <c r="J5" i="1"/>
  <c r="J10" i="1"/>
  <c r="H11" i="1"/>
  <c r="J17" i="1"/>
  <c r="I11" i="1" l="1"/>
  <c r="I35" i="1"/>
  <c r="H18" i="1"/>
  <c r="H19" i="1" s="1"/>
  <c r="H20" i="1" s="1"/>
  <c r="I46" i="1"/>
  <c r="H46" i="1"/>
  <c r="I41" i="1"/>
  <c r="H41" i="1"/>
  <c r="I36" i="1"/>
  <c r="H36" i="1"/>
  <c r="H45" i="1"/>
  <c r="I40" i="1"/>
  <c r="H40" i="1"/>
  <c r="H35" i="1"/>
  <c r="J18" i="1" l="1"/>
  <c r="I45" i="1"/>
  <c r="I47" i="1" s="1"/>
  <c r="I12" i="1"/>
  <c r="I27" i="1" s="1"/>
  <c r="I19" i="1"/>
  <c r="H28" i="1"/>
  <c r="H37" i="1"/>
  <c r="J7" i="1"/>
  <c r="J9" i="1"/>
  <c r="H12" i="1"/>
  <c r="H27" i="1" s="1"/>
  <c r="J41" i="1"/>
  <c r="J46" i="1"/>
  <c r="H47" i="1"/>
  <c r="H42" i="1"/>
  <c r="J35" i="1"/>
  <c r="I37" i="1"/>
  <c r="J40" i="1"/>
  <c r="I42" i="1"/>
  <c r="J36" i="1"/>
  <c r="J11" i="1"/>
  <c r="J45" i="1" l="1"/>
  <c r="J27" i="1"/>
  <c r="J19" i="1"/>
  <c r="I20" i="1"/>
  <c r="J20" i="1" s="1"/>
  <c r="H29" i="1"/>
  <c r="J12" i="1"/>
  <c r="J37" i="1"/>
  <c r="J42" i="1"/>
  <c r="J47" i="1"/>
  <c r="I28" i="1" l="1"/>
  <c r="J28" i="1" s="1"/>
  <c r="I29" i="1" l="1"/>
  <c r="J29" i="1" s="1"/>
</calcChain>
</file>

<file path=xl/sharedStrings.xml><?xml version="1.0" encoding="utf-8"?>
<sst xmlns="http://schemas.openxmlformats.org/spreadsheetml/2006/main" count="82" uniqueCount="41">
  <si>
    <t>수입</t>
  </si>
  <si>
    <t>기구명</t>
  </si>
  <si>
    <t>출처</t>
  </si>
  <si>
    <t>항목</t>
  </si>
  <si>
    <t>코드</t>
  </si>
  <si>
    <t>전년도 동분기 결산</t>
  </si>
  <si>
    <t>당해년도 예산</t>
  </si>
  <si>
    <t>비율</t>
  </si>
  <si>
    <t>비고</t>
  </si>
  <si>
    <t>KAIST 바이오및뇌공학과 학생회</t>
  </si>
  <si>
    <t>학생</t>
  </si>
  <si>
    <t>-</t>
  </si>
  <si>
    <t>계</t>
  </si>
  <si>
    <t>본회계</t>
  </si>
  <si>
    <t>자치</t>
  </si>
  <si>
    <t>총계</t>
  </si>
  <si>
    <t>지출</t>
  </si>
  <si>
    <t>담당</t>
  </si>
  <si>
    <t>소항목</t>
  </si>
  <si>
    <t>세부항목</t>
  </si>
  <si>
    <t>당해연도 예산</t>
  </si>
  <si>
    <t xml:space="preserve">비고 </t>
  </si>
  <si>
    <t>합계</t>
  </si>
  <si>
    <t>전년도</t>
  </si>
  <si>
    <t>당해년도</t>
  </si>
  <si>
    <t>전년도 대비</t>
  </si>
  <si>
    <t>잔액</t>
  </si>
  <si>
    <t>본회계</t>
    <phoneticPr fontId="4" type="noConversion"/>
  </si>
  <si>
    <t>-</t>
    <phoneticPr fontId="4" type="noConversion"/>
  </si>
  <si>
    <t>홍보부</t>
    <phoneticPr fontId="4" type="noConversion"/>
  </si>
  <si>
    <t>학과 네이버 카페 운영 사업</t>
    <phoneticPr fontId="4" type="noConversion"/>
  </si>
  <si>
    <t>자치</t>
    <phoneticPr fontId="4" type="noConversion"/>
  </si>
  <si>
    <t>개별연구 후기 이벤트 상품</t>
    <phoneticPr fontId="4" type="noConversion"/>
  </si>
  <si>
    <t>A1</t>
    <phoneticPr fontId="4" type="noConversion"/>
  </si>
  <si>
    <t>과목 후기 이벤트 상품</t>
    <phoneticPr fontId="4" type="noConversion"/>
  </si>
  <si>
    <t>기층 이월금</t>
    <phoneticPr fontId="4" type="noConversion"/>
  </si>
  <si>
    <t>과비 이월금</t>
    <phoneticPr fontId="4" type="noConversion"/>
  </si>
  <si>
    <t>AA</t>
    <phoneticPr fontId="4" type="noConversion"/>
  </si>
  <si>
    <t>AB</t>
    <phoneticPr fontId="4" type="noConversion"/>
  </si>
  <si>
    <t>BA</t>
    <phoneticPr fontId="4" type="noConversion"/>
  </si>
  <si>
    <t>전반기 이월금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</si>
</sst>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₩-412]#,##0"/>
    <numFmt numFmtId="177" formatCode="0.0%"/>
    <numFmt numFmtId="178" formatCode="&quot;₩&quot;#,##0"/>
  </numFmts>
  <fonts count="12">
    <font>
      <sz val="10"/>
      <color rgb="FF000000"/>
      <name val="Arial"/>
    </font>
    <font>
      <b/>
      <sz val="10"/>
      <color rgb="FF000000"/>
      <name val="Arial"/>
    </font>
    <font>
      <sz val="10"/>
      <name val="Arial"/>
    </font>
    <font>
      <sz val="10"/>
      <color rgb="FF000000"/>
      <name val="Arial"/>
    </font>
    <font>
      <sz val="8"/>
      <name val="돋움"/>
      <family val="3"/>
      <charset val="129"/>
    </font>
    <font>
      <sz val="10"/>
      <color rgb="FF000000"/>
      <name val="돋움"/>
      <family val="3"/>
      <charset val="129"/>
    </font>
    <font>
      <sz val="10"/>
      <name val="돋움"/>
      <family val="3"/>
      <charset val="129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맑은 고딕"/>
      <family val="2"/>
      <charset val="129"/>
    </font>
    <font>
      <sz val="10"/>
      <color rgb="FF000000"/>
      <name val="Arial Unicode MS"/>
      <family val="2"/>
      <charset val="129"/>
    </font>
    <font>
      <sz val="10"/>
      <color rgb="FF000000"/>
      <name val="돋움"/>
      <family val="2"/>
      <charset val="129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  <fill>
      <patternFill patternType="solid">
        <fgColor rgb="FFB7B7B7"/>
        <bgColor rgb="FFB7B7B7"/>
      </patternFill>
    </fill>
    <fill>
      <patternFill patternType="solid">
        <fgColor rgb="FFD9D9D9"/>
        <bgColor rgb="FFD9D9D9"/>
      </patternFill>
    </fill>
    <fill>
      <patternFill patternType="solid">
        <fgColor rgb="FFD9EAD3"/>
        <bgColor rgb="FFD9EAD3"/>
      </patternFill>
    </fill>
    <fill>
      <patternFill patternType="solid">
        <fgColor rgb="FFCFE2F3"/>
        <bgColor rgb="FFCFE2F3"/>
      </patternFill>
    </fill>
    <fill>
      <patternFill patternType="solid">
        <fgColor rgb="FFF4CCCC"/>
        <bgColor rgb="FFF4CCCC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176" fontId="1" fillId="0" borderId="5" xfId="0" applyNumberFormat="1" applyFont="1" applyBorder="1" applyAlignment="1">
      <alignment horizontal="center" vertical="center" wrapText="1"/>
    </xf>
    <xf numFmtId="177" fontId="1" fillId="0" borderId="5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0" fontId="0" fillId="0" borderId="5" xfId="0" applyNumberFormat="1" applyBorder="1" applyAlignment="1">
      <alignment horizontal="center" vertical="center"/>
    </xf>
    <xf numFmtId="176" fontId="1" fillId="3" borderId="5" xfId="0" applyNumberFormat="1" applyFont="1" applyFill="1" applyBorder="1" applyAlignment="1">
      <alignment horizontal="center" vertical="center"/>
    </xf>
    <xf numFmtId="176" fontId="1" fillId="3" borderId="5" xfId="0" applyNumberFormat="1" applyFont="1" applyFill="1" applyBorder="1" applyAlignment="1">
      <alignment horizontal="center" vertical="center" wrapText="1"/>
    </xf>
    <xf numFmtId="10" fontId="1" fillId="3" borderId="5" xfId="0" applyNumberFormat="1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176" fontId="1" fillId="4" borderId="5" xfId="0" applyNumberFormat="1" applyFont="1" applyFill="1" applyBorder="1" applyAlignment="1">
      <alignment horizontal="center"/>
    </xf>
    <xf numFmtId="176" fontId="1" fillId="4" borderId="5" xfId="0" applyNumberFormat="1" applyFont="1" applyFill="1" applyBorder="1" applyAlignment="1">
      <alignment horizontal="center" vertical="center"/>
    </xf>
    <xf numFmtId="10" fontId="1" fillId="4" borderId="5" xfId="0" applyNumberFormat="1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10" fontId="1" fillId="0" borderId="9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76" fontId="1" fillId="3" borderId="9" xfId="0" applyNumberFormat="1" applyFont="1" applyFill="1" applyBorder="1" applyAlignment="1">
      <alignment horizontal="center" vertical="center"/>
    </xf>
    <xf numFmtId="177" fontId="0" fillId="3" borderId="5" xfId="0" applyNumberFormat="1" applyFill="1" applyBorder="1" applyAlignment="1">
      <alignment horizontal="center" vertical="center"/>
    </xf>
    <xf numFmtId="176" fontId="1" fillId="5" borderId="9" xfId="0" applyNumberFormat="1" applyFont="1" applyFill="1" applyBorder="1" applyAlignment="1">
      <alignment horizontal="center" vertical="center"/>
    </xf>
    <xf numFmtId="10" fontId="1" fillId="5" borderId="5" xfId="0" applyNumberFormat="1" applyFont="1" applyFill="1" applyBorder="1" applyAlignment="1">
      <alignment horizontal="center" vertical="center"/>
    </xf>
    <xf numFmtId="177" fontId="0" fillId="5" borderId="5" xfId="0" applyNumberFormat="1" applyFill="1" applyBorder="1" applyAlignment="1">
      <alignment horizontal="center" vertical="center"/>
    </xf>
    <xf numFmtId="0" fontId="0" fillId="0" borderId="0" xfId="0" applyAlignment="1">
      <alignment horizontal="center"/>
    </xf>
    <xf numFmtId="178" fontId="1" fillId="4" borderId="5" xfId="0" applyNumberFormat="1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1" fillId="6" borderId="5" xfId="0" applyFont="1" applyFill="1" applyBorder="1" applyAlignment="1">
      <alignment horizontal="center" vertical="center"/>
    </xf>
    <xf numFmtId="176" fontId="1" fillId="6" borderId="5" xfId="0" applyNumberFormat="1" applyFont="1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1" fillId="8" borderId="5" xfId="0" applyFont="1" applyFill="1" applyBorder="1" applyAlignment="1">
      <alignment horizontal="center" vertical="center"/>
    </xf>
    <xf numFmtId="176" fontId="1" fillId="8" borderId="5" xfId="0" applyNumberFormat="1" applyFont="1" applyFill="1" applyBorder="1" applyAlignment="1">
      <alignment horizontal="center" vertical="center"/>
    </xf>
    <xf numFmtId="10" fontId="1" fillId="8" borderId="5" xfId="0" applyNumberFormat="1" applyFont="1" applyFill="1" applyBorder="1" applyAlignment="1">
      <alignment horizontal="center" vertical="center"/>
    </xf>
    <xf numFmtId="10" fontId="0" fillId="2" borderId="5" xfId="0" applyNumberFormat="1" applyFill="1" applyBorder="1" applyAlignment="1">
      <alignment horizontal="center"/>
    </xf>
    <xf numFmtId="10" fontId="1" fillId="8" borderId="5" xfId="0" applyNumberFormat="1" applyFont="1" applyFill="1" applyBorder="1" applyAlignment="1">
      <alignment horizont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176" fontId="8" fillId="0" borderId="5" xfId="0" quotePrefix="1" applyNumberFormat="1" applyFont="1" applyBorder="1" applyAlignment="1">
      <alignment horizontal="center" vertical="center" wrapText="1"/>
    </xf>
    <xf numFmtId="176" fontId="7" fillId="0" borderId="5" xfId="0" quotePrefix="1" applyNumberFormat="1" applyFont="1" applyBorder="1" applyAlignment="1">
      <alignment horizontal="center" vertical="center"/>
    </xf>
    <xf numFmtId="176" fontId="7" fillId="0" borderId="9" xfId="0" quotePrefix="1" applyNumberFormat="1" applyFont="1" applyBorder="1" applyAlignment="1">
      <alignment horizontal="center" vertical="center"/>
    </xf>
    <xf numFmtId="176" fontId="7" fillId="0" borderId="5" xfId="0" quotePrefix="1" applyNumberFormat="1" applyFont="1" applyBorder="1" applyAlignment="1">
      <alignment horizontal="center" vertical="center" wrapText="1"/>
    </xf>
    <xf numFmtId="0" fontId="5" fillId="0" borderId="5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/>
    <xf numFmtId="0" fontId="2" fillId="0" borderId="4" xfId="0" applyFont="1" applyBorder="1"/>
    <xf numFmtId="0" fontId="1" fillId="3" borderId="2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76" fontId="1" fillId="3" borderId="2" xfId="0" applyNumberFormat="1" applyFont="1" applyFill="1" applyBorder="1" applyAlignment="1">
      <alignment horizontal="center" vertical="center"/>
    </xf>
    <xf numFmtId="176" fontId="1" fillId="3" borderId="3" xfId="0" applyNumberFormat="1" applyFont="1" applyFill="1" applyBorder="1" applyAlignment="1">
      <alignment horizontal="center" vertical="center"/>
    </xf>
    <xf numFmtId="176" fontId="1" fillId="3" borderId="4" xfId="0" applyNumberFormat="1" applyFont="1" applyFill="1" applyBorder="1" applyAlignment="1">
      <alignment horizontal="center" vertical="center"/>
    </xf>
    <xf numFmtId="176" fontId="1" fillId="5" borderId="2" xfId="0" applyNumberFormat="1" applyFont="1" applyFill="1" applyBorder="1" applyAlignment="1">
      <alignment horizontal="center" vertical="center"/>
    </xf>
    <xf numFmtId="176" fontId="1" fillId="5" borderId="3" xfId="0" applyNumberFormat="1" applyFont="1" applyFill="1" applyBorder="1" applyAlignment="1">
      <alignment horizontal="center" vertical="center"/>
    </xf>
    <xf numFmtId="176" fontId="1" fillId="5" borderId="4" xfId="0" applyNumberFormat="1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176" fontId="9" fillId="0" borderId="6" xfId="0" quotePrefix="1" applyNumberFormat="1" applyFont="1" applyBorder="1" applyAlignment="1">
      <alignment horizontal="center" vertical="center" wrapText="1"/>
    </xf>
    <xf numFmtId="176" fontId="11" fillId="0" borderId="6" xfId="0" quotePrefix="1" applyNumberFormat="1" applyFont="1" applyBorder="1" applyAlignment="1">
      <alignment horizontal="center" vertical="center"/>
    </xf>
    <xf numFmtId="176" fontId="10" fillId="0" borderId="9" xfId="0" quotePrefix="1" applyNumberFormat="1" applyFont="1" applyBorder="1" applyAlignment="1">
      <alignment horizontal="center" vertical="center"/>
    </xf>
    <xf numFmtId="176" fontId="7" fillId="0" borderId="9" xfId="0" applyNumberFormat="1" applyFont="1" applyBorder="1" applyAlignment="1">
      <alignment horizontal="center" vertical="center"/>
    </xf>
    <xf numFmtId="0" fontId="5" fillId="0" borderId="2" xfId="0" quotePrefix="1" applyFont="1" applyBorder="1" applyAlignment="1">
      <alignment horizontal="center" vertical="center" wrapText="1"/>
    </xf>
    <xf numFmtId="0" fontId="10" fillId="0" borderId="5" xfId="0" quotePrefix="1" applyFont="1" applyBorder="1" applyAlignment="1">
      <alignment horizontal="center" vertical="center" wrapText="1"/>
    </xf>
    <xf numFmtId="176" fontId="11" fillId="0" borderId="7" xfId="0" quotePrefix="1" applyNumberFormat="1" applyFont="1" applyBorder="1" applyAlignment="1">
      <alignment horizontal="center" vertical="center"/>
    </xf>
    <xf numFmtId="176" fontId="11" fillId="0" borderId="8" xfId="0" quotePrefix="1" applyNumberFormat="1" applyFont="1" applyBorder="1" applyAlignment="1">
      <alignment horizontal="center" vertical="center"/>
    </xf>
    <xf numFmtId="176" fontId="9" fillId="0" borderId="7" xfId="0" quotePrefix="1" applyNumberFormat="1" applyFont="1" applyBorder="1" applyAlignment="1">
      <alignment horizontal="center" vertical="center" wrapText="1"/>
    </xf>
    <xf numFmtId="176" fontId="9" fillId="0" borderId="8" xfId="0" quotePrefix="1" applyNumberFormat="1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C698"/>
  <sheetViews>
    <sheetView tabSelected="1" topLeftCell="F1" zoomScale="74" workbookViewId="0">
      <selection activeCell="E24" sqref="E24"/>
    </sheetView>
  </sheetViews>
  <sheetFormatPr defaultColWidth="12.6640625" defaultRowHeight="15.75" customHeight="1"/>
  <cols>
    <col min="4" max="4" width="25.33203125" customWidth="1"/>
    <col min="5" max="5" width="12.88671875" customWidth="1"/>
    <col min="6" max="6" width="29.109375" customWidth="1"/>
    <col min="8" max="8" width="22.33203125" customWidth="1"/>
    <col min="9" max="9" width="13.21875" customWidth="1"/>
    <col min="10" max="10" width="13.109375" customWidth="1"/>
    <col min="11" max="11" width="33.77734375" customWidth="1"/>
  </cols>
  <sheetData>
    <row r="1" spans="1:29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5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5.75" customHeight="1">
      <c r="A3" s="1"/>
      <c r="B3" s="1"/>
      <c r="C3" s="2"/>
      <c r="D3" s="49" t="s">
        <v>0</v>
      </c>
      <c r="E3" s="50"/>
      <c r="F3" s="50"/>
      <c r="G3" s="50"/>
      <c r="H3" s="50"/>
      <c r="I3" s="50"/>
      <c r="J3" s="50"/>
      <c r="K3" s="5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5.75" customHeight="1">
      <c r="A4" s="1"/>
      <c r="B4" s="1"/>
      <c r="C4" s="2"/>
      <c r="D4" s="3" t="s">
        <v>1</v>
      </c>
      <c r="E4" s="3" t="s">
        <v>2</v>
      </c>
      <c r="F4" s="3" t="s">
        <v>3</v>
      </c>
      <c r="G4" s="43" t="s">
        <v>4</v>
      </c>
      <c r="H4" s="4" t="s">
        <v>5</v>
      </c>
      <c r="I4" s="4" t="s">
        <v>6</v>
      </c>
      <c r="J4" s="5" t="s">
        <v>7</v>
      </c>
      <c r="K4" s="3" t="s">
        <v>8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5.75" customHeight="1">
      <c r="A5" s="1"/>
      <c r="B5" s="1"/>
      <c r="C5" s="2"/>
      <c r="D5" s="53" t="s">
        <v>9</v>
      </c>
      <c r="E5" s="53" t="s">
        <v>10</v>
      </c>
      <c r="F5" s="48" t="s">
        <v>35</v>
      </c>
      <c r="G5" s="43" t="s">
        <v>37</v>
      </c>
      <c r="H5" s="44" t="s">
        <v>28</v>
      </c>
      <c r="I5" s="47">
        <v>509949</v>
      </c>
      <c r="J5" s="9" t="str">
        <f t="shared" ref="J5:J12" si="0">IFERROR(I5/H5,"-%")</f>
        <v>-%</v>
      </c>
      <c r="K5" s="3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5.75" customHeight="1">
      <c r="A6" s="1"/>
      <c r="B6" s="1"/>
      <c r="C6" s="2"/>
      <c r="D6" s="58"/>
      <c r="E6" s="58"/>
      <c r="F6" s="72" t="s">
        <v>36</v>
      </c>
      <c r="G6" s="43" t="s">
        <v>38</v>
      </c>
      <c r="H6" s="44" t="s">
        <v>28</v>
      </c>
      <c r="I6" s="47">
        <v>0</v>
      </c>
      <c r="J6" s="9"/>
      <c r="K6" s="3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5.75" customHeight="1">
      <c r="A7" s="1"/>
      <c r="B7" s="1"/>
      <c r="C7" s="2"/>
      <c r="D7" s="58"/>
      <c r="E7" s="54"/>
      <c r="F7" s="52" t="s">
        <v>12</v>
      </c>
      <c r="G7" s="51"/>
      <c r="H7" s="10">
        <v>0</v>
      </c>
      <c r="I7" s="11">
        <f>SUM(I5:I6)</f>
        <v>509949</v>
      </c>
      <c r="J7" s="12" t="str">
        <f t="shared" si="0"/>
        <v>-%</v>
      </c>
      <c r="K7" s="13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5.75" customHeight="1">
      <c r="A8" s="1"/>
      <c r="B8" s="1"/>
      <c r="C8" s="2"/>
      <c r="D8" s="58"/>
      <c r="E8" s="55" t="s">
        <v>27</v>
      </c>
      <c r="F8" s="48" t="s">
        <v>28</v>
      </c>
      <c r="G8" s="43"/>
      <c r="H8" s="44" t="s">
        <v>28</v>
      </c>
      <c r="I8" s="47" t="s">
        <v>28</v>
      </c>
      <c r="J8" s="9" t="str">
        <f t="shared" ref="J8" si="1">IFERROR(I8/H8,"-%")</f>
        <v>-%</v>
      </c>
      <c r="K8" s="3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5.75" customHeight="1">
      <c r="A9" s="1"/>
      <c r="B9" s="1"/>
      <c r="C9" s="2"/>
      <c r="D9" s="58"/>
      <c r="E9" s="56"/>
      <c r="F9" s="52" t="s">
        <v>12</v>
      </c>
      <c r="G9" s="51"/>
      <c r="H9" s="10">
        <v>0</v>
      </c>
      <c r="I9" s="10">
        <v>0</v>
      </c>
      <c r="J9" s="12" t="str">
        <f t="shared" si="0"/>
        <v>-%</v>
      </c>
      <c r="K9" s="13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15.75" customHeight="1">
      <c r="A10" s="1"/>
      <c r="B10" s="1"/>
      <c r="C10" s="2"/>
      <c r="D10" s="58"/>
      <c r="E10" s="53" t="s">
        <v>14</v>
      </c>
      <c r="F10" s="73" t="s">
        <v>40</v>
      </c>
      <c r="G10" s="42" t="s">
        <v>39</v>
      </c>
      <c r="H10" s="8" t="s">
        <v>11</v>
      </c>
      <c r="I10" s="47">
        <f>606510-500100+588</f>
        <v>106998</v>
      </c>
      <c r="J10" s="9" t="str">
        <f t="shared" si="0"/>
        <v>-%</v>
      </c>
      <c r="K10" s="6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ht="13.2">
      <c r="A11" s="1"/>
      <c r="B11" s="1"/>
      <c r="C11" s="2"/>
      <c r="D11" s="58"/>
      <c r="E11" s="54"/>
      <c r="F11" s="52" t="s">
        <v>12</v>
      </c>
      <c r="G11" s="51"/>
      <c r="H11" s="10">
        <f>SUM(H10)</f>
        <v>0</v>
      </c>
      <c r="I11" s="10">
        <f>SUM(I10:I10)</f>
        <v>106998</v>
      </c>
      <c r="J11" s="12" t="str">
        <f t="shared" si="0"/>
        <v>-%</v>
      </c>
      <c r="K11" s="13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13.2">
      <c r="A12" s="1"/>
      <c r="B12" s="1"/>
      <c r="C12" s="2"/>
      <c r="D12" s="54"/>
      <c r="E12" s="66" t="s">
        <v>15</v>
      </c>
      <c r="F12" s="50"/>
      <c r="G12" s="51"/>
      <c r="H12" s="14">
        <f>SUM(H7,H9,H11)</f>
        <v>0</v>
      </c>
      <c r="I12" s="15">
        <f>SUM(I7,I9,I11)</f>
        <v>616947</v>
      </c>
      <c r="J12" s="16" t="str">
        <f t="shared" si="0"/>
        <v>-%</v>
      </c>
      <c r="K12" s="1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13.2">
      <c r="A13" s="1"/>
      <c r="B13" s="1"/>
      <c r="C13" s="1"/>
      <c r="D13" s="1"/>
      <c r="E13" s="1"/>
      <c r="F13" s="1"/>
      <c r="G13" s="1"/>
      <c r="H13" s="18"/>
      <c r="I13" s="19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13.2">
      <c r="A14" s="1"/>
      <c r="B14" s="67" t="s">
        <v>16</v>
      </c>
      <c r="C14" s="50"/>
      <c r="D14" s="50"/>
      <c r="E14" s="50"/>
      <c r="F14" s="50"/>
      <c r="G14" s="50"/>
      <c r="H14" s="50"/>
      <c r="I14" s="50"/>
      <c r="J14" s="50"/>
      <c r="K14" s="5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3.2">
      <c r="A15" s="1"/>
      <c r="B15" s="20" t="s">
        <v>1</v>
      </c>
      <c r="C15" s="21" t="s">
        <v>17</v>
      </c>
      <c r="D15" s="21" t="s">
        <v>18</v>
      </c>
      <c r="E15" s="21" t="s">
        <v>2</v>
      </c>
      <c r="F15" s="21" t="s">
        <v>19</v>
      </c>
      <c r="G15" s="22" t="s">
        <v>4</v>
      </c>
      <c r="H15" s="22" t="s">
        <v>5</v>
      </c>
      <c r="I15" s="22" t="s">
        <v>20</v>
      </c>
      <c r="J15" s="23" t="s">
        <v>7</v>
      </c>
      <c r="K15" s="24" t="s">
        <v>21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13.2">
      <c r="A16" s="1"/>
      <c r="B16" s="57" t="s">
        <v>9</v>
      </c>
      <c r="C16" s="68" t="s">
        <v>29</v>
      </c>
      <c r="D16" s="69" t="s">
        <v>30</v>
      </c>
      <c r="E16" s="70" t="s">
        <v>31</v>
      </c>
      <c r="F16" s="70" t="s">
        <v>32</v>
      </c>
      <c r="G16" s="71" t="s">
        <v>33</v>
      </c>
      <c r="H16" s="45" t="s">
        <v>28</v>
      </c>
      <c r="I16" s="46">
        <v>50000</v>
      </c>
      <c r="J16" s="23"/>
      <c r="K16" s="24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13.2" customHeight="1">
      <c r="A17" s="1"/>
      <c r="B17" s="78"/>
      <c r="C17" s="76"/>
      <c r="D17" s="74"/>
      <c r="E17" s="70" t="s">
        <v>31</v>
      </c>
      <c r="F17" s="70" t="s">
        <v>34</v>
      </c>
      <c r="G17" s="71" t="s">
        <v>33</v>
      </c>
      <c r="H17" s="45" t="s">
        <v>28</v>
      </c>
      <c r="I17" s="46">
        <v>50000</v>
      </c>
      <c r="J17" s="12" t="str">
        <f t="shared" ref="J17:J20" si="2">IFERROR(I17/H17,"-%")</f>
        <v>-%</v>
      </c>
      <c r="K17" s="7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13.2">
      <c r="A18" s="1"/>
      <c r="B18" s="78"/>
      <c r="C18" s="76"/>
      <c r="D18" s="75"/>
      <c r="E18" s="59" t="s">
        <v>12</v>
      </c>
      <c r="F18" s="60"/>
      <c r="G18" s="61"/>
      <c r="H18" s="25">
        <f>SUM(H17:H17)</f>
        <v>0</v>
      </c>
      <c r="I18" s="25">
        <f>SUM(I16:I17)</f>
        <v>100000</v>
      </c>
      <c r="J18" s="12" t="str">
        <f t="shared" si="2"/>
        <v>-%</v>
      </c>
      <c r="K18" s="26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13.2">
      <c r="A19" s="1"/>
      <c r="B19" s="78"/>
      <c r="C19" s="77"/>
      <c r="D19" s="62" t="s">
        <v>22</v>
      </c>
      <c r="E19" s="63"/>
      <c r="F19" s="63"/>
      <c r="G19" s="64"/>
      <c r="H19" s="27">
        <f>SUM(H18)</f>
        <v>0</v>
      </c>
      <c r="I19" s="27">
        <f>SUM(I18)</f>
        <v>100000</v>
      </c>
      <c r="J19" s="28" t="str">
        <f t="shared" si="2"/>
        <v>-%</v>
      </c>
      <c r="K19" s="29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13.2">
      <c r="A20" s="1"/>
      <c r="B20" s="79"/>
      <c r="C20" s="65" t="s">
        <v>15</v>
      </c>
      <c r="D20" s="50"/>
      <c r="E20" s="50"/>
      <c r="F20" s="50"/>
      <c r="G20" s="51"/>
      <c r="H20" s="31">
        <f xml:space="preserve"> SUM(H19)</f>
        <v>0</v>
      </c>
      <c r="I20" s="31">
        <f xml:space="preserve"> SUM(I19)</f>
        <v>100000</v>
      </c>
      <c r="J20" s="16" t="str">
        <f t="shared" si="2"/>
        <v>-%</v>
      </c>
      <c r="K20" s="32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13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3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3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3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13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13.2">
      <c r="A26" s="1"/>
      <c r="B26" s="1"/>
      <c r="C26" s="1"/>
      <c r="D26" s="1"/>
      <c r="E26" s="1"/>
      <c r="F26" s="1"/>
      <c r="G26" s="7" t="s">
        <v>15</v>
      </c>
      <c r="H26" s="33" t="s">
        <v>23</v>
      </c>
      <c r="I26" s="34" t="s">
        <v>24</v>
      </c>
      <c r="J26" s="35" t="s">
        <v>25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13.2">
      <c r="A27" s="1"/>
      <c r="B27" s="1"/>
      <c r="C27" s="1"/>
      <c r="D27" s="1"/>
      <c r="E27" s="1"/>
      <c r="F27" s="30"/>
      <c r="G27" s="36" t="s">
        <v>0</v>
      </c>
      <c r="H27" s="8">
        <f>H12</f>
        <v>0</v>
      </c>
      <c r="I27" s="8">
        <f>I12</f>
        <v>616947</v>
      </c>
      <c r="J27" s="9" t="str">
        <f t="shared" ref="J27:J29" si="3">IFERROR(I27/H27,"-%")</f>
        <v>-%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13.2">
      <c r="A28" s="1"/>
      <c r="B28" s="1"/>
      <c r="C28" s="1"/>
      <c r="D28" s="1"/>
      <c r="E28" s="1"/>
      <c r="F28" s="30"/>
      <c r="G28" s="36" t="s">
        <v>16</v>
      </c>
      <c r="H28" s="8">
        <f t="shared" ref="H28:I28" si="4">H20</f>
        <v>0</v>
      </c>
      <c r="I28" s="8">
        <f t="shared" si="4"/>
        <v>100000</v>
      </c>
      <c r="J28" s="9" t="str">
        <f t="shared" si="3"/>
        <v>-%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ht="13.2">
      <c r="A29" s="1"/>
      <c r="B29" s="1"/>
      <c r="C29" s="1"/>
      <c r="D29" s="1"/>
      <c r="E29" s="1"/>
      <c r="F29" s="30"/>
      <c r="G29" s="37" t="s">
        <v>26</v>
      </c>
      <c r="H29" s="38">
        <f t="shared" ref="H29:I29" si="5">H27-H28</f>
        <v>0</v>
      </c>
      <c r="I29" s="38">
        <f t="shared" si="5"/>
        <v>516947</v>
      </c>
      <c r="J29" s="39" t="str">
        <f t="shared" si="3"/>
        <v>-%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ht="13.2">
      <c r="A30" s="1"/>
      <c r="B30" s="1"/>
      <c r="C30" s="1"/>
      <c r="D30" s="1"/>
      <c r="E30" s="1"/>
      <c r="F30" s="30"/>
      <c r="G30" s="30"/>
      <c r="H30" s="30"/>
      <c r="I30" s="30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ht="13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ht="13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ht="13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ht="13.2">
      <c r="A34" s="1"/>
      <c r="B34" s="1"/>
      <c r="C34" s="1"/>
      <c r="D34" s="1"/>
      <c r="E34" s="1"/>
      <c r="F34" s="1"/>
      <c r="G34" s="7" t="s">
        <v>10</v>
      </c>
      <c r="H34" s="33" t="s">
        <v>23</v>
      </c>
      <c r="I34" s="34" t="s">
        <v>24</v>
      </c>
      <c r="J34" s="35" t="s">
        <v>25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ht="13.2">
      <c r="A35" s="1"/>
      <c r="B35" s="1"/>
      <c r="C35" s="1"/>
      <c r="D35" s="1"/>
      <c r="E35" s="1"/>
      <c r="F35" s="1"/>
      <c r="G35" s="36" t="s">
        <v>0</v>
      </c>
      <c r="H35" s="8">
        <f>H7</f>
        <v>0</v>
      </c>
      <c r="I35" s="8">
        <f>I7</f>
        <v>509949</v>
      </c>
      <c r="J35" s="40" t="str">
        <f t="shared" ref="J35:J36" si="6">IFERROR(I35/H35,"-%")</f>
        <v>-%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ht="13.2">
      <c r="A36" s="1"/>
      <c r="B36" s="1"/>
      <c r="C36" s="1"/>
      <c r="D36" s="1"/>
      <c r="E36" s="1"/>
      <c r="F36" s="1"/>
      <c r="G36" s="36" t="s">
        <v>16</v>
      </c>
      <c r="H36" s="8">
        <f>SUMIF(E14:E20, "학생", H14:H20)</f>
        <v>0</v>
      </c>
      <c r="I36" s="8">
        <f>SUMIF(E14:E20, "학생", I14:I20)</f>
        <v>0</v>
      </c>
      <c r="J36" s="40" t="str">
        <f t="shared" si="6"/>
        <v>-%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ht="13.2">
      <c r="A37" s="1"/>
      <c r="B37" s="1"/>
      <c r="C37" s="1"/>
      <c r="D37" s="1"/>
      <c r="E37" s="1"/>
      <c r="F37" s="1"/>
      <c r="G37" s="37" t="s">
        <v>26</v>
      </c>
      <c r="H37" s="38">
        <f t="shared" ref="H37:I37" si="7">H35-H36</f>
        <v>0</v>
      </c>
      <c r="I37" s="38">
        <f t="shared" si="7"/>
        <v>509949</v>
      </c>
      <c r="J37" s="41" t="str">
        <f>IFERROR(I37/H37, "%")</f>
        <v>%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ht="13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13.2">
      <c r="A39" s="1"/>
      <c r="B39" s="1"/>
      <c r="C39" s="1"/>
      <c r="D39" s="1"/>
      <c r="E39" s="1"/>
      <c r="F39" s="1"/>
      <c r="G39" s="7" t="s">
        <v>13</v>
      </c>
      <c r="H39" s="33" t="s">
        <v>23</v>
      </c>
      <c r="I39" s="34" t="s">
        <v>24</v>
      </c>
      <c r="J39" s="35" t="s">
        <v>25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ht="13.2">
      <c r="A40" s="1"/>
      <c r="B40" s="1"/>
      <c r="C40" s="1"/>
      <c r="D40" s="1"/>
      <c r="E40" s="1"/>
      <c r="F40" s="1"/>
      <c r="G40" s="36" t="s">
        <v>0</v>
      </c>
      <c r="H40" s="8">
        <f>H9</f>
        <v>0</v>
      </c>
      <c r="I40" s="8">
        <f>I9</f>
        <v>0</v>
      </c>
      <c r="J40" s="9" t="str">
        <f t="shared" ref="J40:J42" si="8">IFERROR(I40/H40,"-%")</f>
        <v>-%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ht="13.2">
      <c r="A41" s="1"/>
      <c r="B41" s="1"/>
      <c r="C41" s="1"/>
      <c r="D41" s="1"/>
      <c r="E41" s="1"/>
      <c r="F41" s="1"/>
      <c r="G41" s="36" t="s">
        <v>16</v>
      </c>
      <c r="H41" s="8">
        <f>SUMIF(E14:E20, "본회계", H14:H20)</f>
        <v>0</v>
      </c>
      <c r="I41" s="8">
        <f>SUMIF(E14:E20, "본회계", I14:I20)</f>
        <v>0</v>
      </c>
      <c r="J41" s="9" t="str">
        <f t="shared" si="8"/>
        <v>-%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13.2">
      <c r="A42" s="1"/>
      <c r="B42" s="1"/>
      <c r="C42" s="1"/>
      <c r="D42" s="1"/>
      <c r="E42" s="1"/>
      <c r="F42" s="1"/>
      <c r="G42" s="37" t="s">
        <v>26</v>
      </c>
      <c r="H42" s="38">
        <f t="shared" ref="H42:I42" si="9">H40-H41</f>
        <v>0</v>
      </c>
      <c r="I42" s="38">
        <f t="shared" si="9"/>
        <v>0</v>
      </c>
      <c r="J42" s="39" t="str">
        <f t="shared" si="8"/>
        <v>-%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13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13.2">
      <c r="A44" s="1"/>
      <c r="B44" s="1"/>
      <c r="C44" s="1"/>
      <c r="D44" s="1"/>
      <c r="E44" s="1"/>
      <c r="F44" s="1"/>
      <c r="G44" s="7" t="s">
        <v>14</v>
      </c>
      <c r="H44" s="33" t="s">
        <v>23</v>
      </c>
      <c r="I44" s="34" t="s">
        <v>24</v>
      </c>
      <c r="J44" s="35" t="s">
        <v>25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13.2">
      <c r="A45" s="1"/>
      <c r="B45" s="1"/>
      <c r="C45" s="1"/>
      <c r="D45" s="1"/>
      <c r="E45" s="1"/>
      <c r="F45" s="1"/>
      <c r="G45" s="36" t="s">
        <v>0</v>
      </c>
      <c r="H45" s="8">
        <f>H11</f>
        <v>0</v>
      </c>
      <c r="I45" s="8">
        <f>I11</f>
        <v>106998</v>
      </c>
      <c r="J45" s="9" t="str">
        <f t="shared" ref="J45:J47" si="10">IFERROR(I45/H45,"-%")</f>
        <v>-%</v>
      </c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13.2">
      <c r="A46" s="1"/>
      <c r="B46" s="1"/>
      <c r="C46" s="1"/>
      <c r="D46" s="1"/>
      <c r="E46" s="1"/>
      <c r="F46" s="1"/>
      <c r="G46" s="36" t="s">
        <v>16</v>
      </c>
      <c r="H46" s="8">
        <f>SUMIF(E14:E20, "자치", H14:H20)</f>
        <v>0</v>
      </c>
      <c r="I46" s="8">
        <f>SUMIF(E14:E20, "자치", I14:I20)</f>
        <v>100000</v>
      </c>
      <c r="J46" s="7" t="str">
        <f t="shared" si="10"/>
        <v>-%</v>
      </c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13.2">
      <c r="A47" s="1"/>
      <c r="B47" s="1"/>
      <c r="C47" s="1"/>
      <c r="D47" s="1"/>
      <c r="E47" s="1"/>
      <c r="F47" s="1"/>
      <c r="G47" s="37" t="s">
        <v>26</v>
      </c>
      <c r="H47" s="38">
        <f t="shared" ref="H47:I47" si="11">H45-H46</f>
        <v>0</v>
      </c>
      <c r="I47" s="38">
        <f t="shared" si="11"/>
        <v>6998</v>
      </c>
      <c r="J47" s="39" t="str">
        <f t="shared" si="10"/>
        <v>-%</v>
      </c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ht="13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13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13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13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13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13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13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13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13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13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13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ht="13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13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13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13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13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ht="13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13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13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ht="13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ht="13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ht="13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ht="13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ht="13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ht="13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ht="13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ht="13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ht="13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ht="13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ht="13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ht="13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ht="13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ht="13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ht="13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ht="13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 ht="13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 ht="13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 ht="13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 ht="13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 ht="13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 ht="13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 ht="13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 ht="13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 ht="13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 ht="13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 ht="13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 ht="13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 ht="13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 ht="13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29" ht="13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 ht="13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29" ht="13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:29" ht="13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:29" ht="13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29" ht="13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 ht="13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:29" ht="13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:29" ht="13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:29" ht="13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1:29" ht="13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1:29" ht="13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1:29" ht="13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:29" ht="13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:29" ht="13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1:29" ht="13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1:29" ht="13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 ht="13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:29" ht="13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29" ht="13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 ht="13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 ht="13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 ht="13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 ht="13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 ht="13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ht="13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ht="13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 ht="13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 ht="13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1:29" ht="13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29" ht="13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:29" ht="13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1:29" ht="13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 ht="13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 ht="13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 ht="13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 ht="13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 ht="13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 ht="13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 ht="13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 ht="13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 ht="13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 ht="13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 ht="13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 ht="13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 ht="13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 ht="13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 ht="13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 ht="13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 ht="13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 ht="13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:29" ht="13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 ht="13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:29" ht="13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:29" ht="13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:29" ht="13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 ht="13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:29" ht="13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:29" ht="13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:29" ht="13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 ht="13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 ht="13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1:29" ht="13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1:29" ht="13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1:29" ht="13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:29" ht="13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:29" ht="13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:29" ht="13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:29" ht="13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:29" ht="13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:29" ht="13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:29" ht="13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1:29" ht="13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1:29" ht="13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1:29" ht="13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1:29" ht="13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1:29" ht="13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1:29" ht="13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1:29" ht="13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1:29" ht="13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1:29" ht="13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1:29" ht="13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1:29" ht="13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1:29" ht="13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1:29" ht="13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1:29" ht="13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1:29" ht="13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1:29" ht="13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1:29" ht="13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1:29" ht="13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1:29" ht="13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1:29" ht="13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1:29" ht="13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1:29" ht="13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1:29" ht="13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1:29" ht="13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1:29" ht="13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1:29" ht="13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1:29" ht="13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1:29" ht="13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1:29" ht="13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1:29" ht="13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1:29" ht="13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1:29" ht="13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1:29" ht="13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1:29" ht="13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1:29" ht="13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1:29" ht="13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1:29" ht="13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1:29" ht="13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1:29" ht="13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1:29" ht="13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1:29" ht="13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1:29" ht="13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1:29" ht="13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1:29" ht="13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1:29" ht="13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1:29" ht="13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1:29" ht="13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1:29" ht="13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1:29" ht="13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1:29" ht="13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1:29" ht="13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1:29" ht="13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spans="1:29" ht="13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1:29" ht="13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spans="1:29" ht="13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1:29" ht="13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1:29" ht="13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spans="1:29" ht="13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spans="1:29" ht="13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spans="1:29" ht="13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</row>
    <row r="229" spans="1:29" ht="13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 spans="1:29" ht="13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1:29" ht="13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</row>
    <row r="232" spans="1:29" ht="13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 spans="1:29" ht="13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 spans="1:29" ht="13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</row>
    <row r="235" spans="1:29" ht="13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</row>
    <row r="236" spans="1:29" ht="13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</row>
    <row r="237" spans="1:29" ht="13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</row>
    <row r="238" spans="1:29" ht="13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</row>
    <row r="239" spans="1:29" ht="13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</row>
    <row r="240" spans="1:29" ht="13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</row>
    <row r="241" spans="1:29" ht="13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</row>
    <row r="242" spans="1:29" ht="13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</row>
    <row r="243" spans="1:29" ht="13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</row>
    <row r="244" spans="1:29" ht="13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</row>
    <row r="245" spans="1:29" ht="13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</row>
    <row r="246" spans="1:29" ht="13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</row>
    <row r="247" spans="1:29" ht="13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</row>
    <row r="248" spans="1:29" ht="13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</row>
    <row r="249" spans="1:29" ht="13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</row>
    <row r="250" spans="1:29" ht="13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</row>
    <row r="251" spans="1:29" ht="13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</row>
    <row r="252" spans="1:29" ht="13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</row>
    <row r="253" spans="1:29" ht="13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</row>
    <row r="254" spans="1:29" ht="13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</row>
    <row r="255" spans="1:29" ht="13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</row>
    <row r="256" spans="1:29" ht="13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</row>
    <row r="257" spans="1:29" ht="13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</row>
    <row r="258" spans="1:29" ht="13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</row>
    <row r="259" spans="1:29" ht="13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</row>
    <row r="260" spans="1:29" ht="13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</row>
    <row r="261" spans="1:29" ht="13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</row>
    <row r="262" spans="1:29" ht="13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</row>
    <row r="263" spans="1:29" ht="13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</row>
    <row r="264" spans="1:29" ht="13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</row>
    <row r="265" spans="1:29" ht="13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</row>
    <row r="266" spans="1:29" ht="13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</row>
    <row r="267" spans="1:29" ht="13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</row>
    <row r="268" spans="1:29" ht="13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</row>
    <row r="269" spans="1:29" ht="13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</row>
    <row r="270" spans="1:29" ht="13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</row>
    <row r="271" spans="1:29" ht="13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</row>
    <row r="272" spans="1:29" ht="13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</row>
    <row r="273" spans="1:29" ht="13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</row>
    <row r="274" spans="1:29" ht="13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</row>
    <row r="275" spans="1:29" ht="13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</row>
    <row r="276" spans="1:29" ht="13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</row>
    <row r="277" spans="1:29" ht="13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</row>
    <row r="278" spans="1:29" ht="13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</row>
    <row r="279" spans="1:29" ht="13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</row>
    <row r="280" spans="1:29" ht="13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</row>
    <row r="281" spans="1:29" ht="13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</row>
    <row r="282" spans="1:29" ht="13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</row>
    <row r="283" spans="1:29" ht="13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</row>
    <row r="284" spans="1:29" ht="13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</row>
    <row r="285" spans="1:29" ht="13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</row>
    <row r="286" spans="1:29" ht="13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</row>
    <row r="287" spans="1:29" ht="13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</row>
    <row r="288" spans="1:29" ht="13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</row>
    <row r="289" spans="1:29" ht="13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</row>
    <row r="290" spans="1:29" ht="13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</row>
    <row r="291" spans="1:29" ht="13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</row>
    <row r="292" spans="1:29" ht="13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</row>
    <row r="293" spans="1:29" ht="13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</row>
    <row r="294" spans="1:29" ht="13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</row>
    <row r="295" spans="1:29" ht="13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</row>
    <row r="296" spans="1:29" ht="13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</row>
    <row r="297" spans="1:29" ht="13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</row>
    <row r="298" spans="1:29" ht="13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</row>
    <row r="299" spans="1:29" ht="13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</row>
    <row r="300" spans="1:29" ht="13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</row>
    <row r="301" spans="1:29" ht="13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</row>
    <row r="302" spans="1:29" ht="13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</row>
    <row r="303" spans="1:29" ht="13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</row>
    <row r="304" spans="1:29" ht="13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</row>
    <row r="305" spans="1:29" ht="13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</row>
    <row r="306" spans="1:29" ht="13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</row>
    <row r="307" spans="1:29" ht="13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</row>
    <row r="308" spans="1:29" ht="13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</row>
    <row r="309" spans="1:29" ht="13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</row>
    <row r="310" spans="1:29" ht="13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</row>
    <row r="311" spans="1:29" ht="13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</row>
    <row r="312" spans="1:29" ht="13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</row>
    <row r="313" spans="1:29" ht="13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</row>
    <row r="314" spans="1:29" ht="13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</row>
    <row r="315" spans="1:29" ht="13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</row>
    <row r="316" spans="1:29" ht="13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</row>
    <row r="317" spans="1:29" ht="13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</row>
    <row r="318" spans="1:29" ht="13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</row>
    <row r="319" spans="1:29" ht="13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</row>
    <row r="320" spans="1:29" ht="13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</row>
    <row r="321" spans="1:29" ht="13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</row>
    <row r="322" spans="1:29" ht="13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</row>
    <row r="323" spans="1:29" ht="13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</row>
    <row r="324" spans="1:29" ht="13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</row>
    <row r="325" spans="1:29" ht="13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</row>
    <row r="326" spans="1:29" ht="13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</row>
    <row r="327" spans="1:29" ht="13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</row>
    <row r="328" spans="1:29" ht="13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</row>
    <row r="329" spans="1:29" ht="13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</row>
    <row r="330" spans="1:29" ht="13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</row>
    <row r="331" spans="1:29" ht="13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</row>
    <row r="332" spans="1:29" ht="13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</row>
    <row r="333" spans="1:29" ht="13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</row>
    <row r="334" spans="1:29" ht="13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</row>
    <row r="335" spans="1:29" ht="13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</row>
    <row r="336" spans="1:29" ht="13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</row>
    <row r="337" spans="1:29" ht="13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</row>
    <row r="338" spans="1:29" ht="13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</row>
    <row r="339" spans="1:29" ht="13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</row>
    <row r="340" spans="1:29" ht="13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</row>
    <row r="341" spans="1:29" ht="13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</row>
    <row r="342" spans="1:29" ht="13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</row>
    <row r="343" spans="1:29" ht="13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</row>
    <row r="344" spans="1:29" ht="13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</row>
    <row r="345" spans="1:29" ht="13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</row>
    <row r="346" spans="1:29" ht="13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</row>
    <row r="347" spans="1:29" ht="13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</row>
    <row r="348" spans="1:29" ht="13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</row>
    <row r="349" spans="1:29" ht="13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</row>
    <row r="350" spans="1:29" ht="13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</row>
    <row r="351" spans="1:29" ht="13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</row>
    <row r="352" spans="1:29" ht="13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</row>
    <row r="353" spans="1:29" ht="13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</row>
    <row r="354" spans="1:29" ht="13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</row>
    <row r="355" spans="1:29" ht="13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</row>
    <row r="356" spans="1:29" ht="13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</row>
    <row r="357" spans="1:29" ht="13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</row>
    <row r="358" spans="1:29" ht="13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</row>
    <row r="359" spans="1:29" ht="13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</row>
    <row r="360" spans="1:29" ht="13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</row>
    <row r="361" spans="1:29" ht="13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</row>
    <row r="362" spans="1:29" ht="13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</row>
    <row r="363" spans="1:29" ht="13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</row>
    <row r="364" spans="1:29" ht="13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</row>
    <row r="365" spans="1:29" ht="13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</row>
    <row r="366" spans="1:29" ht="13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</row>
    <row r="367" spans="1:29" ht="13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</row>
    <row r="368" spans="1:29" ht="13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</row>
    <row r="369" spans="1:29" ht="13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</row>
    <row r="370" spans="1:29" ht="13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</row>
    <row r="371" spans="1:29" ht="13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</row>
    <row r="372" spans="1:29" ht="13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</row>
    <row r="373" spans="1:29" ht="13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</row>
    <row r="374" spans="1:29" ht="13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</row>
    <row r="375" spans="1:29" ht="13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</row>
    <row r="376" spans="1:29" ht="13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</row>
    <row r="377" spans="1:29" ht="13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</row>
    <row r="378" spans="1:29" ht="13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</row>
    <row r="379" spans="1:29" ht="13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</row>
    <row r="380" spans="1:29" ht="13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</row>
    <row r="381" spans="1:29" ht="13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</row>
    <row r="382" spans="1:29" ht="13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</row>
    <row r="383" spans="1:29" ht="13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</row>
    <row r="384" spans="1:29" ht="13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</row>
    <row r="385" spans="1:29" ht="13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</row>
    <row r="386" spans="1:29" ht="13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</row>
    <row r="387" spans="1:29" ht="13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</row>
    <row r="388" spans="1:29" ht="13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</row>
    <row r="389" spans="1:29" ht="13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</row>
    <row r="390" spans="1:29" ht="13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</row>
    <row r="391" spans="1:29" ht="13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</row>
    <row r="392" spans="1:29" ht="13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</row>
    <row r="393" spans="1:29" ht="13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</row>
    <row r="394" spans="1:29" ht="13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</row>
    <row r="395" spans="1:29" ht="13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</row>
    <row r="396" spans="1:29" ht="13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</row>
    <row r="397" spans="1:29" ht="13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</row>
    <row r="398" spans="1:29" ht="13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</row>
    <row r="399" spans="1:29" ht="13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</row>
    <row r="400" spans="1:29" ht="13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</row>
    <row r="401" spans="1:29" ht="13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</row>
    <row r="402" spans="1:29" ht="13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</row>
    <row r="403" spans="1:29" ht="13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</row>
    <row r="404" spans="1:29" ht="13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</row>
    <row r="405" spans="1:29" ht="13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</row>
    <row r="406" spans="1:29" ht="13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</row>
    <row r="407" spans="1:29" ht="13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</row>
    <row r="408" spans="1:29" ht="13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</row>
    <row r="409" spans="1:29" ht="13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</row>
    <row r="410" spans="1:29" ht="13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</row>
    <row r="411" spans="1:29" ht="13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</row>
    <row r="412" spans="1:29" ht="13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</row>
    <row r="413" spans="1:29" ht="13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</row>
    <row r="414" spans="1:29" ht="13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</row>
    <row r="415" spans="1:29" ht="13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</row>
    <row r="416" spans="1:29" ht="13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</row>
    <row r="417" spans="1:29" ht="13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</row>
    <row r="418" spans="1:29" ht="13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</row>
    <row r="419" spans="1:29" ht="13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</row>
    <row r="420" spans="1:29" ht="13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</row>
    <row r="421" spans="1:29" ht="13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</row>
    <row r="422" spans="1:29" ht="13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</row>
    <row r="423" spans="1:29" ht="13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</row>
    <row r="424" spans="1:29" ht="13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</row>
    <row r="425" spans="1:29" ht="13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</row>
    <row r="426" spans="1:29" ht="13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</row>
    <row r="427" spans="1:29" ht="13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</row>
    <row r="428" spans="1:29" ht="13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</row>
    <row r="429" spans="1:29" ht="13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</row>
    <row r="430" spans="1:29" ht="13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</row>
    <row r="431" spans="1:29" ht="13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</row>
    <row r="432" spans="1:29" ht="13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</row>
    <row r="433" spans="1:29" ht="13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</row>
    <row r="434" spans="1:29" ht="13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</row>
    <row r="435" spans="1:29" ht="13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</row>
    <row r="436" spans="1:29" ht="13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</row>
    <row r="437" spans="1:29" ht="13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</row>
    <row r="438" spans="1:29" ht="13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</row>
    <row r="439" spans="1:29" ht="13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</row>
    <row r="440" spans="1:29" ht="13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</row>
    <row r="441" spans="1:29" ht="13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</row>
    <row r="442" spans="1:29" ht="13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</row>
    <row r="443" spans="1:29" ht="13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</row>
    <row r="444" spans="1:29" ht="13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</row>
    <row r="445" spans="1:29" ht="13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</row>
    <row r="446" spans="1:29" ht="13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</row>
    <row r="447" spans="1:29" ht="13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</row>
    <row r="448" spans="1:29" ht="13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</row>
    <row r="449" spans="1:29" ht="13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</row>
    <row r="450" spans="1:29" ht="13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</row>
    <row r="451" spans="1:29" ht="13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</row>
    <row r="452" spans="1:29" ht="13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</row>
    <row r="453" spans="1:29" ht="13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</row>
    <row r="454" spans="1:29" ht="13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</row>
    <row r="455" spans="1:29" ht="13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</row>
    <row r="456" spans="1:29" ht="13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</row>
    <row r="457" spans="1:29" ht="13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</row>
    <row r="458" spans="1:29" ht="13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</row>
    <row r="459" spans="1:29" ht="13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</row>
    <row r="460" spans="1:29" ht="13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</row>
    <row r="461" spans="1:29" ht="13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</row>
    <row r="462" spans="1:29" ht="13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</row>
    <row r="463" spans="1:29" ht="13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</row>
    <row r="464" spans="1:29" ht="13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</row>
    <row r="465" spans="1:29" ht="13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</row>
    <row r="466" spans="1:29" ht="13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</row>
    <row r="467" spans="1:29" ht="13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</row>
    <row r="468" spans="1:29" ht="13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</row>
    <row r="469" spans="1:29" ht="13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</row>
    <row r="470" spans="1:29" ht="13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</row>
    <row r="471" spans="1:29" ht="13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</row>
    <row r="472" spans="1:29" ht="13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</row>
    <row r="473" spans="1:29" ht="13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</row>
    <row r="474" spans="1:29" ht="13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</row>
    <row r="475" spans="1:29" ht="13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</row>
    <row r="476" spans="1:29" ht="13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</row>
    <row r="477" spans="1:29" ht="13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</row>
    <row r="478" spans="1:29" ht="13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</row>
    <row r="479" spans="1:29" ht="13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</row>
    <row r="480" spans="1:29" ht="13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</row>
    <row r="481" spans="1:29" ht="13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</row>
    <row r="482" spans="1:29" ht="13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</row>
    <row r="483" spans="1:29" ht="13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</row>
    <row r="484" spans="1:29" ht="13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</row>
    <row r="485" spans="1:29" ht="13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</row>
    <row r="486" spans="1:29" ht="13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</row>
    <row r="487" spans="1:29" ht="13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</row>
    <row r="488" spans="1:29" ht="13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</row>
    <row r="489" spans="1:29" ht="13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</row>
    <row r="490" spans="1:29" ht="13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</row>
    <row r="491" spans="1:29" ht="13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</row>
    <row r="492" spans="1:29" ht="13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</row>
    <row r="493" spans="1:29" ht="13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</row>
    <row r="494" spans="1:29" ht="13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</row>
    <row r="495" spans="1:29" ht="13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</row>
    <row r="496" spans="1:29" ht="13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</row>
    <row r="497" spans="1:29" ht="13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</row>
    <row r="498" spans="1:29" ht="13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</row>
    <row r="499" spans="1:29" ht="13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</row>
    <row r="500" spans="1:29" ht="13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</row>
    <row r="501" spans="1:29" ht="13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</row>
    <row r="502" spans="1:29" ht="13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</row>
    <row r="503" spans="1:29" ht="13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</row>
    <row r="504" spans="1:29" ht="13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</row>
    <row r="505" spans="1:29" ht="13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</row>
    <row r="506" spans="1:29" ht="13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</row>
    <row r="507" spans="1:29" ht="13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</row>
    <row r="508" spans="1:29" ht="13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</row>
    <row r="509" spans="1:29" ht="13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</row>
    <row r="510" spans="1:29" ht="13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</row>
    <row r="511" spans="1:29" ht="13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</row>
    <row r="512" spans="1:29" ht="13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</row>
    <row r="513" spans="1:29" ht="13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</row>
    <row r="514" spans="1:29" ht="13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</row>
    <row r="515" spans="1:29" ht="13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</row>
    <row r="516" spans="1:29" ht="13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</row>
    <row r="517" spans="1:29" ht="13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</row>
    <row r="518" spans="1:29" ht="13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</row>
    <row r="519" spans="1:29" ht="13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</row>
    <row r="520" spans="1:29" ht="13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</row>
    <row r="521" spans="1:29" ht="13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</row>
    <row r="522" spans="1:29" ht="13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</row>
    <row r="523" spans="1:29" ht="13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</row>
    <row r="524" spans="1:29" ht="13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</row>
    <row r="525" spans="1:29" ht="13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</row>
    <row r="526" spans="1:29" ht="13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</row>
    <row r="527" spans="1:29" ht="13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</row>
    <row r="528" spans="1:29" ht="13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</row>
    <row r="529" spans="1:29" ht="13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</row>
    <row r="530" spans="1:29" ht="13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</row>
    <row r="531" spans="1:29" ht="13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</row>
    <row r="532" spans="1:29" ht="13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</row>
    <row r="533" spans="1:29" ht="13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</row>
    <row r="534" spans="1:29" ht="13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</row>
    <row r="535" spans="1:29" ht="13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</row>
    <row r="536" spans="1:29" ht="13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</row>
    <row r="537" spans="1:29" ht="13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</row>
    <row r="538" spans="1:29" ht="13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</row>
    <row r="539" spans="1:29" ht="13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</row>
    <row r="540" spans="1:29" ht="13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</row>
    <row r="541" spans="1:29" ht="13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</row>
    <row r="542" spans="1:29" ht="13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</row>
    <row r="543" spans="1:29" ht="13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</row>
    <row r="544" spans="1:29" ht="13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</row>
    <row r="545" spans="1:29" ht="13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</row>
    <row r="546" spans="1:29" ht="13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</row>
    <row r="547" spans="1:29" ht="13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</row>
    <row r="548" spans="1:29" ht="13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</row>
    <row r="549" spans="1:29" ht="13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</row>
    <row r="550" spans="1:29" ht="13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</row>
    <row r="551" spans="1:29" ht="13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</row>
    <row r="552" spans="1:29" ht="13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</row>
    <row r="553" spans="1:29" ht="13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</row>
    <row r="554" spans="1:29" ht="13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</row>
    <row r="555" spans="1:29" ht="13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</row>
    <row r="556" spans="1:29" ht="13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</row>
    <row r="557" spans="1:29" ht="13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</row>
    <row r="558" spans="1:29" ht="13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</row>
    <row r="559" spans="1:29" ht="13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</row>
    <row r="560" spans="1:29" ht="13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</row>
    <row r="561" spans="1:29" ht="13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</row>
    <row r="562" spans="1:29" ht="13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</row>
    <row r="563" spans="1:29" ht="13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</row>
    <row r="564" spans="1:29" ht="13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</row>
    <row r="565" spans="1:29" ht="13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</row>
    <row r="566" spans="1:29" ht="13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</row>
    <row r="567" spans="1:29" ht="13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</row>
    <row r="568" spans="1:29" ht="13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</row>
    <row r="569" spans="1:29" ht="13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</row>
    <row r="570" spans="1:29" ht="13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</row>
    <row r="571" spans="1:29" ht="13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</row>
    <row r="572" spans="1:29" ht="13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</row>
    <row r="573" spans="1:29" ht="13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</row>
    <row r="574" spans="1:29" ht="13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</row>
    <row r="575" spans="1:29" ht="13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</row>
    <row r="576" spans="1:29" ht="13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</row>
    <row r="577" spans="1:29" ht="13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</row>
    <row r="578" spans="1:29" ht="13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</row>
    <row r="579" spans="1:29" ht="13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</row>
    <row r="580" spans="1:29" ht="13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</row>
    <row r="581" spans="1:29" ht="13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</row>
    <row r="582" spans="1:29" ht="13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</row>
    <row r="583" spans="1:29" ht="13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</row>
    <row r="584" spans="1:29" ht="13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</row>
    <row r="585" spans="1:29" ht="13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</row>
    <row r="586" spans="1:29" ht="13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</row>
    <row r="587" spans="1:29" ht="13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</row>
    <row r="588" spans="1:29" ht="13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</row>
    <row r="589" spans="1:29" ht="13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</row>
    <row r="590" spans="1:29" ht="13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</row>
    <row r="591" spans="1:29" ht="13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</row>
    <row r="592" spans="1:29" ht="13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</row>
    <row r="593" spans="1:29" ht="13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</row>
    <row r="594" spans="1:29" ht="13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</row>
    <row r="595" spans="1:29" ht="13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</row>
    <row r="596" spans="1:29" ht="13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</row>
    <row r="597" spans="1:29" ht="13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</row>
    <row r="598" spans="1:29" ht="13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</row>
    <row r="599" spans="1:29" ht="13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</row>
    <row r="600" spans="1:29" ht="13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</row>
    <row r="601" spans="1:29" ht="13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</row>
    <row r="602" spans="1:29" ht="13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</row>
    <row r="603" spans="1:29" ht="13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</row>
    <row r="604" spans="1:29" ht="13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</row>
    <row r="605" spans="1:29" ht="13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</row>
    <row r="606" spans="1:29" ht="13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</row>
    <row r="607" spans="1:29" ht="13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</row>
    <row r="608" spans="1:29" ht="13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</row>
    <row r="609" spans="1:29" ht="13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</row>
    <row r="610" spans="1:29" ht="13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</row>
    <row r="611" spans="1:29" ht="13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</row>
    <row r="612" spans="1:29" ht="13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</row>
    <row r="613" spans="1:29" ht="13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</row>
    <row r="614" spans="1:29" ht="13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</row>
    <row r="615" spans="1:29" ht="13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</row>
    <row r="616" spans="1:29" ht="13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</row>
    <row r="617" spans="1:29" ht="13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</row>
    <row r="618" spans="1:29" ht="13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</row>
    <row r="619" spans="1:29" ht="13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</row>
    <row r="620" spans="1:29" ht="13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</row>
    <row r="621" spans="1:29" ht="13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</row>
    <row r="622" spans="1:29" ht="13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</row>
    <row r="623" spans="1:29" ht="13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</row>
    <row r="624" spans="1:29" ht="13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</row>
    <row r="625" spans="1:29" ht="13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</row>
    <row r="626" spans="1:29" ht="13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</row>
    <row r="627" spans="1:29" ht="13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</row>
    <row r="628" spans="1:29" ht="13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</row>
    <row r="629" spans="1:29" ht="13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</row>
    <row r="630" spans="1:29" ht="13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</row>
    <row r="631" spans="1:29" ht="13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</row>
    <row r="632" spans="1:29" ht="13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</row>
    <row r="633" spans="1:29" ht="13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</row>
    <row r="634" spans="1:29" ht="13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</row>
    <row r="635" spans="1:29" ht="13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</row>
    <row r="636" spans="1:29" ht="13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</row>
    <row r="637" spans="1:29" ht="13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</row>
    <row r="638" spans="1:29" ht="13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</row>
    <row r="639" spans="1:29" ht="13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</row>
    <row r="640" spans="1:29" ht="13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</row>
    <row r="641" spans="1:29" ht="13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</row>
    <row r="642" spans="1:29" ht="13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</row>
    <row r="643" spans="1:29" ht="13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</row>
    <row r="644" spans="1:29" ht="13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</row>
    <row r="645" spans="1:29" ht="13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</row>
    <row r="646" spans="1:29" ht="13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</row>
    <row r="647" spans="1:29" ht="13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</row>
    <row r="648" spans="1:29" ht="13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</row>
    <row r="649" spans="1:29" ht="13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</row>
    <row r="650" spans="1:29" ht="13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</row>
    <row r="651" spans="1:29" ht="13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</row>
    <row r="652" spans="1:29" ht="13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</row>
    <row r="653" spans="1:29" ht="13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</row>
    <row r="654" spans="1:29" ht="13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</row>
    <row r="655" spans="1:29" ht="13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</row>
    <row r="656" spans="1:29" ht="13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</row>
    <row r="657" spans="1:29" ht="13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</row>
    <row r="658" spans="1:29" ht="13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</row>
    <row r="659" spans="1:29" ht="13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</row>
    <row r="660" spans="1:29" ht="13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</row>
    <row r="661" spans="1:29" ht="13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</row>
    <row r="662" spans="1:29" ht="13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</row>
    <row r="663" spans="1:29" ht="13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</row>
    <row r="664" spans="1:29" ht="13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</row>
    <row r="665" spans="1:29" ht="13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</row>
    <row r="666" spans="1:29" ht="13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</row>
    <row r="667" spans="1:29" ht="13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</row>
    <row r="668" spans="1:29" ht="13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</row>
    <row r="669" spans="1:29" ht="13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</row>
    <row r="670" spans="1:29" ht="13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</row>
    <row r="671" spans="1:29" ht="13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</row>
    <row r="672" spans="1:29" ht="13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</row>
    <row r="673" spans="1:29" ht="13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</row>
    <row r="674" spans="1:29" ht="13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</row>
    <row r="675" spans="1:29" ht="13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</row>
    <row r="676" spans="1:29" ht="13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</row>
    <row r="677" spans="1:29" ht="13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</row>
    <row r="678" spans="1:29" ht="13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</row>
    <row r="679" spans="1:29" ht="13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</row>
    <row r="680" spans="1:29" ht="13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</row>
    <row r="681" spans="1:29" ht="13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</row>
    <row r="682" spans="1:29" ht="13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</row>
    <row r="683" spans="1:29" ht="13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</row>
    <row r="684" spans="1:29" ht="13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</row>
    <row r="685" spans="1:29" ht="13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</row>
    <row r="686" spans="1:29" ht="13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</row>
    <row r="687" spans="1:29" ht="13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</row>
    <row r="688" spans="1:29" ht="13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</row>
    <row r="689" spans="1:29" ht="13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</row>
    <row r="690" spans="1:29" ht="13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</row>
    <row r="691" spans="1:29" ht="13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</row>
    <row r="692" spans="1:29" ht="13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</row>
    <row r="693" spans="1:29" ht="13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</row>
    <row r="694" spans="1:29" ht="13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</row>
    <row r="695" spans="1:29" ht="13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</row>
    <row r="696" spans="1:29" ht="13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</row>
    <row r="697" spans="1:29" ht="13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</row>
    <row r="698" spans="1:29" ht="13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</row>
  </sheetData>
  <mergeCells count="16">
    <mergeCell ref="D5:D12"/>
    <mergeCell ref="E5:E7"/>
    <mergeCell ref="E18:G18"/>
    <mergeCell ref="D19:G19"/>
    <mergeCell ref="C20:G20"/>
    <mergeCell ref="F11:G11"/>
    <mergeCell ref="E12:G12"/>
    <mergeCell ref="B14:K14"/>
    <mergeCell ref="D16:D18"/>
    <mergeCell ref="C16:C19"/>
    <mergeCell ref="B16:B20"/>
    <mergeCell ref="D3:K3"/>
    <mergeCell ref="F7:G7"/>
    <mergeCell ref="F9:G9"/>
    <mergeCell ref="E10:E11"/>
    <mergeCell ref="E8:E9"/>
  </mergeCells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기층 기구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최현진</dc:creator>
  <cp:lastModifiedBy>최현진</cp:lastModifiedBy>
  <dcterms:created xsi:type="dcterms:W3CDTF">2022-12-25T07:33:43Z</dcterms:created>
  <dcterms:modified xsi:type="dcterms:W3CDTF">2022-12-26T04:25:47Z</dcterms:modified>
</cp:coreProperties>
</file>