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7380"/>
  </bookViews>
  <sheets>
    <sheet name="예결산안" sheetId="1" r:id="rId1"/>
    <sheet name="통장거래내역" sheetId="2" r:id="rId2"/>
  </sheets>
  <calcPr calcId="162913"/>
  <extLst>
    <ext uri="GoogleSheetsCustomDataVersion1">
      <go:sheetsCustomData xmlns:go="http://customooxmlschemas.google.com/" r:id="rId6" roundtripDataSignature="AMtx7mjsrpRAOdRdlVd1z3MvcmMie0RgUw=="/>
    </ext>
  </extLst>
</workbook>
</file>

<file path=xl/calcChain.xml><?xml version="1.0" encoding="utf-8"?>
<calcChain xmlns="http://schemas.openxmlformats.org/spreadsheetml/2006/main">
  <c r="I8" i="2" l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6" i="2"/>
  <c r="I65" i="1"/>
  <c r="H65" i="1"/>
  <c r="J65" i="1" s="1"/>
  <c r="J63" i="1"/>
  <c r="J62" i="1"/>
  <c r="I61" i="1"/>
  <c r="J61" i="1" s="1"/>
  <c r="H61" i="1"/>
  <c r="H66" i="1" s="1"/>
  <c r="J58" i="1"/>
  <c r="I57" i="1"/>
  <c r="J57" i="1" s="1"/>
  <c r="H57" i="1"/>
  <c r="J56" i="1"/>
  <c r="J55" i="1"/>
  <c r="J54" i="1"/>
  <c r="J51" i="1"/>
  <c r="J50" i="1"/>
  <c r="J49" i="1"/>
  <c r="I48" i="1"/>
  <c r="I52" i="1" s="1"/>
  <c r="H48" i="1"/>
  <c r="H52" i="1" s="1"/>
  <c r="H53" i="1" s="1"/>
  <c r="J47" i="1"/>
  <c r="J46" i="1"/>
  <c r="J45" i="1"/>
  <c r="J44" i="1"/>
  <c r="J43" i="1"/>
  <c r="J42" i="1"/>
  <c r="J41" i="1"/>
  <c r="J40" i="1"/>
  <c r="H38" i="1"/>
  <c r="I37" i="1"/>
  <c r="J37" i="1" s="1"/>
  <c r="H36" i="1"/>
  <c r="J35" i="1"/>
  <c r="I35" i="1"/>
  <c r="I34" i="1"/>
  <c r="I36" i="1" s="1"/>
  <c r="J36" i="1" s="1"/>
  <c r="H33" i="1"/>
  <c r="I32" i="1"/>
  <c r="J32" i="1" s="1"/>
  <c r="H31" i="1"/>
  <c r="I30" i="1"/>
  <c r="I31" i="1" s="1"/>
  <c r="J31" i="1" s="1"/>
  <c r="H29" i="1"/>
  <c r="J28" i="1"/>
  <c r="I27" i="1"/>
  <c r="J27" i="1" s="1"/>
  <c r="H26" i="1"/>
  <c r="H39" i="1" s="1"/>
  <c r="H21" i="1"/>
  <c r="H70" i="1" s="1"/>
  <c r="H20" i="1"/>
  <c r="H85" i="1" s="1"/>
  <c r="J19" i="1"/>
  <c r="I18" i="1"/>
  <c r="J18" i="1" s="1"/>
  <c r="I17" i="1"/>
  <c r="I80" i="1" s="1"/>
  <c r="H17" i="1"/>
  <c r="H80" i="1" s="1"/>
  <c r="J16" i="1"/>
  <c r="J15" i="1"/>
  <c r="J14" i="1"/>
  <c r="J13" i="1"/>
  <c r="J12" i="1"/>
  <c r="H11" i="1"/>
  <c r="H75" i="1" s="1"/>
  <c r="I10" i="1"/>
  <c r="J10" i="1" s="1"/>
  <c r="J9" i="1"/>
  <c r="I9" i="1"/>
  <c r="I8" i="1"/>
  <c r="J8" i="1" s="1"/>
  <c r="J7" i="1"/>
  <c r="J6" i="1"/>
  <c r="J5" i="1"/>
  <c r="I4" i="1"/>
  <c r="J4" i="1" s="1"/>
  <c r="H81" i="1" l="1"/>
  <c r="H67" i="1"/>
  <c r="H71" i="1" s="1"/>
  <c r="H76" i="1"/>
  <c r="J80" i="1"/>
  <c r="I53" i="1"/>
  <c r="J53" i="1" s="1"/>
  <c r="J52" i="1"/>
  <c r="I33" i="1"/>
  <c r="J33" i="1" s="1"/>
  <c r="I38" i="1"/>
  <c r="J38" i="1" s="1"/>
  <c r="J17" i="1"/>
  <c r="I66" i="1"/>
  <c r="J66" i="1" s="1"/>
  <c r="J26" i="1"/>
  <c r="J25" i="1" s="1"/>
  <c r="J30" i="1"/>
  <c r="I20" i="1"/>
  <c r="I11" i="1"/>
  <c r="I29" i="1"/>
  <c r="J34" i="1"/>
  <c r="J48" i="1"/>
  <c r="J20" i="1" l="1"/>
  <c r="I85" i="1"/>
  <c r="I39" i="1"/>
  <c r="J29" i="1"/>
  <c r="I75" i="1"/>
  <c r="I21" i="1"/>
  <c r="J11" i="1"/>
  <c r="I76" i="1" l="1"/>
  <c r="J76" i="1" s="1"/>
  <c r="I81" i="1"/>
  <c r="I67" i="1"/>
  <c r="J39" i="1"/>
  <c r="I70" i="1"/>
  <c r="J21" i="1"/>
  <c r="I87" i="1"/>
  <c r="J85" i="1"/>
  <c r="I77" i="1"/>
  <c r="J75" i="1"/>
  <c r="J81" i="1" l="1"/>
  <c r="I82" i="1"/>
  <c r="I71" i="1"/>
  <c r="J71" i="1" s="1"/>
  <c r="J67" i="1"/>
  <c r="J70" i="1"/>
  <c r="I72" i="1" l="1"/>
</calcChain>
</file>

<file path=xl/sharedStrings.xml><?xml version="1.0" encoding="utf-8"?>
<sst xmlns="http://schemas.openxmlformats.org/spreadsheetml/2006/main" count="346" uniqueCount="158">
  <si>
    <t>수입</t>
  </si>
  <si>
    <t>기구명</t>
  </si>
  <si>
    <t>출처</t>
  </si>
  <si>
    <t>항목</t>
  </si>
  <si>
    <t>코드</t>
  </si>
  <si>
    <t>예산</t>
  </si>
  <si>
    <t>결산</t>
  </si>
  <si>
    <t>집행률</t>
  </si>
  <si>
    <t>비고</t>
  </si>
  <si>
    <t>제19대 새내기학생회 아람</t>
  </si>
  <si>
    <t>학생</t>
  </si>
  <si>
    <t>기층 예산</t>
  </si>
  <si>
    <t>AA</t>
  </si>
  <si>
    <t>기층 예산을 받지 못하였으므로 0원으로 기재</t>
  </si>
  <si>
    <t>기층 예산 이월금</t>
  </si>
  <si>
    <t>AB</t>
  </si>
  <si>
    <t>-</t>
  </si>
  <si>
    <t>과비</t>
  </si>
  <si>
    <t>AC</t>
  </si>
  <si>
    <t>과비 이월금</t>
  </si>
  <si>
    <t>AD</t>
  </si>
  <si>
    <t>격려금</t>
  </si>
  <si>
    <t>AE</t>
  </si>
  <si>
    <t>예금결산이자</t>
  </si>
  <si>
    <t>AF</t>
  </si>
  <si>
    <t>가을학기 이월금</t>
  </si>
  <si>
    <t>AX</t>
  </si>
  <si>
    <t>계</t>
  </si>
  <si>
    <t>본회계</t>
  </si>
  <si>
    <t>새내기 체육대회</t>
  </si>
  <si>
    <t>BA</t>
  </si>
  <si>
    <t>새내기 단풍축제 사업</t>
  </si>
  <si>
    <t>BB</t>
  </si>
  <si>
    <t>새내기 스터디 사업</t>
  </si>
  <si>
    <t>BC</t>
  </si>
  <si>
    <t>새내기 할로윈 축제 사업</t>
  </si>
  <si>
    <t>BD</t>
  </si>
  <si>
    <t>짝선짝후 맺어주기</t>
  </si>
  <si>
    <t>BE</t>
  </si>
  <si>
    <t>자치</t>
  </si>
  <si>
    <t>전반기 이월금</t>
  </si>
  <si>
    <t>CA</t>
  </si>
  <si>
    <t>한글책 대여사업 연체료</t>
  </si>
  <si>
    <t>CB</t>
  </si>
  <si>
    <t>총계</t>
  </si>
  <si>
    <t>지출</t>
  </si>
  <si>
    <t>담당(담당부서 or 담당인)</t>
  </si>
  <si>
    <t>소항목</t>
  </si>
  <si>
    <t>세부항목</t>
  </si>
  <si>
    <t>회장단</t>
  </si>
  <si>
    <t>리크루팅 준비비</t>
  </si>
  <si>
    <t>인스타그램 공유 이벤트 상품</t>
  </si>
  <si>
    <t>A1</t>
  </si>
  <si>
    <t>집행을 못하여 2023 상반기 예산으로 편성</t>
  </si>
  <si>
    <t>새내기학생회실 관리비</t>
  </si>
  <si>
    <t>비품 관리비</t>
  </si>
  <si>
    <t>B1</t>
  </si>
  <si>
    <t>침구 세탁비</t>
  </si>
  <si>
    <t>B2</t>
  </si>
  <si>
    <t>복사기 임대료</t>
  </si>
  <si>
    <t>C1</t>
  </si>
  <si>
    <t>새내기학생회 회의비</t>
  </si>
  <si>
    <t>회의비</t>
  </si>
  <si>
    <t>D1</t>
  </si>
  <si>
    <t xml:space="preserve">한글책/보드게임 구매
</t>
  </si>
  <si>
    <t>보드게임 구매</t>
  </si>
  <si>
    <t>E1</t>
  </si>
  <si>
    <t>기초필수 과목 한글책 구매</t>
  </si>
  <si>
    <t>E2</t>
  </si>
  <si>
    <t>격려금 지급</t>
  </si>
  <si>
    <t>F1</t>
  </si>
  <si>
    <t>합계</t>
  </si>
  <si>
    <t>기획국</t>
  </si>
  <si>
    <t>풋살 대회 상품비</t>
  </si>
  <si>
    <t>G1</t>
  </si>
  <si>
    <t>종목 변경으로 인하여 세부항목명 변경</t>
  </si>
  <si>
    <t>배드민턴 대회 상품비</t>
  </si>
  <si>
    <t>G2</t>
  </si>
  <si>
    <t>종목 3개에서 2개로 축소 운영하여 잔여 예산은 H7으로 이항</t>
  </si>
  <si>
    <t>E-Sports 대회 상품비</t>
  </si>
  <si>
    <t>G3</t>
  </si>
  <si>
    <t>종합 우승 상품비</t>
  </si>
  <si>
    <t>G4</t>
  </si>
  <si>
    <t>봄학기 종목수와 동일 비율로 상품비 지급</t>
  </si>
  <si>
    <t>행사 물품 구매비</t>
  </si>
  <si>
    <t>G5</t>
  </si>
  <si>
    <t>잔여예산 G4로 이항</t>
  </si>
  <si>
    <t>G6</t>
  </si>
  <si>
    <t>잔여예산 G8 추가편성</t>
  </si>
  <si>
    <t>예비비</t>
  </si>
  <si>
    <t>G7</t>
  </si>
  <si>
    <t>MVP 상품비</t>
  </si>
  <si>
    <t>G8</t>
  </si>
  <si>
    <t>상품비</t>
  </si>
  <si>
    <t>H1</t>
  </si>
  <si>
    <t>기획비</t>
  </si>
  <si>
    <t>H2</t>
  </si>
  <si>
    <t>H3</t>
  </si>
  <si>
    <t>디자인국</t>
  </si>
  <si>
    <t>새내기할로윈 축제 사업</t>
  </si>
  <si>
    <t>I1</t>
  </si>
  <si>
    <t>행사 긴급 중단</t>
  </si>
  <si>
    <t>I2</t>
  </si>
  <si>
    <t>I3</t>
  </si>
  <si>
    <t>참여한 짝선용 기프티콘 지급</t>
  </si>
  <si>
    <t>J1</t>
  </si>
  <si>
    <t>잔여 예산 J2,J3로 이동</t>
  </si>
  <si>
    <t>활동 우수조 상품비</t>
  </si>
  <si>
    <t>J2</t>
  </si>
  <si>
    <t>-%</t>
  </si>
  <si>
    <t>추가 편성</t>
  </si>
  <si>
    <t>복지국</t>
  </si>
  <si>
    <t>짝선짝후</t>
  </si>
  <si>
    <t>J3</t>
  </si>
  <si>
    <t>새내기 스터디</t>
  </si>
  <si>
    <t>중간고사 기간 상품 구매비</t>
  </si>
  <si>
    <t>K1</t>
  </si>
  <si>
    <t>잔여 예산 k2, K3로 이동</t>
  </si>
  <si>
    <t>기말고사 상품 구매비 및 툭별상 수상비</t>
  </si>
  <si>
    <t>K2</t>
  </si>
  <si>
    <t>K3</t>
  </si>
  <si>
    <t>전체 대항목 총계</t>
  </si>
  <si>
    <t>수익</t>
  </si>
  <si>
    <t>최종잔액</t>
  </si>
  <si>
    <t>[새내기학생회 비행] 22년도 상반기 회계감사자료 통장거래내역</t>
  </si>
  <si>
    <t>사업일</t>
  </si>
  <si>
    <t>담당자</t>
  </si>
  <si>
    <t>집행내용</t>
  </si>
  <si>
    <t>거래형태</t>
  </si>
  <si>
    <t>잔액</t>
  </si>
  <si>
    <t>통장거래일</t>
  </si>
  <si>
    <t>이체계좌번호</t>
  </si>
  <si>
    <t>영수증</t>
  </si>
  <si>
    <t>yyyymmdd</t>
  </si>
  <si>
    <t>이름</t>
  </si>
  <si>
    <t>집행세부항목작성</t>
  </si>
  <si>
    <t>사업코드</t>
  </si>
  <si>
    <t>4가지 형태 중 1</t>
  </si>
  <si>
    <t>지출금액</t>
  </si>
  <si>
    <t>(은행명 - 예금주) 계좌번호</t>
  </si>
  <si>
    <t>O 또는 X</t>
  </si>
  <si>
    <t>비고사항 작성</t>
  </si>
  <si>
    <t>유선민</t>
  </si>
  <si>
    <t>학생회계 이월금</t>
  </si>
  <si>
    <t>계좌이체</t>
  </si>
  <si>
    <t>자치회계 이월금</t>
  </si>
  <si>
    <t>입출금통장 이자</t>
  </si>
  <si>
    <t>격려기금 입금</t>
  </si>
  <si>
    <t>유선민 격려금</t>
  </si>
  <si>
    <t>전재민 격려금</t>
  </si>
  <si>
    <t>박정훈 격려금</t>
  </si>
  <si>
    <t>배서위 격려금</t>
  </si>
  <si>
    <t>박정훈 오입금 환급</t>
  </si>
  <si>
    <t>전재민 오입금 환급</t>
  </si>
  <si>
    <t>배서위 오입금 환급</t>
  </si>
  <si>
    <t>유선민 오입금환급</t>
  </si>
  <si>
    <t>송채빈 격려금</t>
  </si>
  <si>
    <t>7/23일에 집행된 사비집행이 오입금으로 확인되어 공금계좌로 환급하였습니다.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</si>
</sst>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₩-412]#,##0"/>
    <numFmt numFmtId="177" formatCode="0.0%"/>
    <numFmt numFmtId="178" formatCode="&quot;₩&quot;#,##0"/>
  </numFmts>
  <fonts count="13" x14ac:knownFonts="1">
    <font>
      <sz val="10"/>
      <color rgb="FF000000"/>
      <name val="Calibri"/>
      <scheme val="minor"/>
    </font>
    <font>
      <sz val="10"/>
      <color rgb="FF000000"/>
      <name val="Arial"/>
    </font>
    <font>
      <sz val="10"/>
      <name val="Calibri"/>
    </font>
    <font>
      <b/>
      <sz val="10"/>
      <color rgb="FF000000"/>
      <name val="Arial"/>
    </font>
    <font>
      <sz val="10"/>
      <color theme="1"/>
      <name val="Arial"/>
    </font>
    <font>
      <sz val="10"/>
      <color rgb="FF000000"/>
      <name val="Calibri"/>
    </font>
    <font>
      <sz val="10"/>
      <color theme="1"/>
      <name val="Arial"/>
    </font>
    <font>
      <b/>
      <sz val="10"/>
      <color theme="1"/>
      <name val="Arial"/>
    </font>
    <font>
      <sz val="14"/>
      <color rgb="FF000000"/>
      <name val="Arial"/>
    </font>
    <font>
      <sz val="10"/>
      <color rgb="FFFF0000"/>
      <name val="Arial"/>
    </font>
    <font>
      <sz val="11"/>
      <color rgb="FF000000"/>
      <name val="Calibri"/>
    </font>
    <font>
      <sz val="10"/>
      <color theme="1"/>
      <name val="Calibri"/>
      <scheme val="minor"/>
    </font>
    <font>
      <sz val="8"/>
      <name val="Calibri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 wrapText="1"/>
    </xf>
    <xf numFmtId="177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176" fontId="1" fillId="0" borderId="4" xfId="0" quotePrefix="1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76" fontId="1" fillId="2" borderId="4" xfId="0" applyNumberFormat="1" applyFont="1" applyFill="1" applyBorder="1" applyAlignment="1">
      <alignment horizontal="center" vertical="center"/>
    </xf>
    <xf numFmtId="177" fontId="1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176" fontId="1" fillId="0" borderId="4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176" fontId="1" fillId="4" borderId="4" xfId="0" applyNumberFormat="1" applyFont="1" applyFill="1" applyBorder="1" applyAlignment="1">
      <alignment horizontal="center" vertical="center"/>
    </xf>
    <xf numFmtId="177" fontId="1" fillId="4" borderId="4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7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76" fontId="3" fillId="2" borderId="11" xfId="0" applyNumberFormat="1" applyFont="1" applyFill="1" applyBorder="1" applyAlignment="1">
      <alignment horizontal="center" vertical="center"/>
    </xf>
    <xf numFmtId="176" fontId="3" fillId="2" borderId="11" xfId="0" quotePrefix="1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 wrapText="1"/>
    </xf>
    <xf numFmtId="176" fontId="3" fillId="5" borderId="15" xfId="0" applyNumberFormat="1" applyFont="1" applyFill="1" applyBorder="1" applyAlignment="1">
      <alignment horizontal="center" vertical="center"/>
    </xf>
    <xf numFmtId="176" fontId="3" fillId="5" borderId="16" xfId="0" applyNumberFormat="1" applyFont="1" applyFill="1" applyBorder="1" applyAlignment="1">
      <alignment horizontal="center" vertical="center"/>
    </xf>
    <xf numFmtId="177" fontId="1" fillId="5" borderId="4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wrapText="1"/>
    </xf>
    <xf numFmtId="176" fontId="4" fillId="0" borderId="3" xfId="0" applyNumberFormat="1" applyFont="1" applyBorder="1" applyAlignment="1">
      <alignment horizontal="center" wrapText="1"/>
    </xf>
    <xf numFmtId="177" fontId="1" fillId="0" borderId="3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wrapText="1"/>
    </xf>
    <xf numFmtId="176" fontId="5" fillId="3" borderId="11" xfId="0" applyNumberFormat="1" applyFont="1" applyFill="1" applyBorder="1" applyAlignment="1">
      <alignment horizontal="center" vertical="center"/>
    </xf>
    <xf numFmtId="177" fontId="1" fillId="6" borderId="18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wrapText="1"/>
    </xf>
    <xf numFmtId="176" fontId="5" fillId="6" borderId="10" xfId="0" applyNumberFormat="1" applyFont="1" applyFill="1" applyBorder="1" applyAlignment="1">
      <alignment horizontal="center" vertical="center"/>
    </xf>
    <xf numFmtId="176" fontId="1" fillId="6" borderId="4" xfId="0" applyNumberFormat="1" applyFont="1" applyFill="1" applyBorder="1" applyAlignment="1">
      <alignment horizontal="center" vertical="center" wrapText="1"/>
    </xf>
    <xf numFmtId="177" fontId="1" fillId="6" borderId="3" xfId="0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176" fontId="3" fillId="2" borderId="19" xfId="0" applyNumberFormat="1" applyFont="1" applyFill="1" applyBorder="1" applyAlignment="1">
      <alignment horizontal="center" vertical="center"/>
    </xf>
    <xf numFmtId="177" fontId="1" fillId="2" borderId="18" xfId="0" applyNumberFormat="1" applyFont="1" applyFill="1" applyBorder="1" applyAlignment="1">
      <alignment horizontal="center" vertical="center"/>
    </xf>
    <xf numFmtId="176" fontId="1" fillId="5" borderId="4" xfId="0" applyNumberFormat="1" applyFont="1" applyFill="1" applyBorder="1" applyAlignment="1">
      <alignment horizontal="center" vertical="center"/>
    </xf>
    <xf numFmtId="177" fontId="1" fillId="5" borderId="18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/>
    </xf>
    <xf numFmtId="176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wrapText="1"/>
    </xf>
    <xf numFmtId="176" fontId="4" fillId="0" borderId="4" xfId="0" applyNumberFormat="1" applyFont="1" applyBorder="1" applyAlignment="1">
      <alignment horizontal="center" wrapText="1"/>
    </xf>
    <xf numFmtId="176" fontId="5" fillId="3" borderId="4" xfId="0" applyNumberFormat="1" applyFont="1" applyFill="1" applyBorder="1" applyAlignment="1">
      <alignment horizontal="center" vertical="center"/>
    </xf>
    <xf numFmtId="176" fontId="5" fillId="3" borderId="4" xfId="0" applyNumberFormat="1" applyFont="1" applyFill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178" fontId="1" fillId="4" borderId="4" xfId="0" applyNumberFormat="1" applyFont="1" applyFill="1" applyBorder="1" applyAlignment="1">
      <alignment horizontal="center"/>
    </xf>
    <xf numFmtId="10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76" fontId="3" fillId="7" borderId="4" xfId="0" applyNumberFormat="1" applyFont="1" applyFill="1" applyBorder="1" applyAlignment="1">
      <alignment horizontal="center" vertical="center" wrapText="1"/>
    </xf>
    <xf numFmtId="177" fontId="3" fillId="7" borderId="4" xfId="0" applyNumberFormat="1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177" fontId="3" fillId="0" borderId="4" xfId="0" applyNumberFormat="1" applyFont="1" applyBorder="1" applyAlignment="1">
      <alignment horizontal="center" vertical="center" wrapText="1"/>
    </xf>
    <xf numFmtId="176" fontId="3" fillId="9" borderId="4" xfId="0" applyNumberFormat="1" applyFont="1" applyFill="1" applyBorder="1" applyAlignment="1">
      <alignment horizontal="center" vertical="center" wrapText="1"/>
    </xf>
    <xf numFmtId="177" fontId="1" fillId="9" borderId="4" xfId="0" applyNumberFormat="1" applyFont="1" applyFill="1" applyBorder="1" applyAlignment="1">
      <alignment horizontal="center" vertical="center"/>
    </xf>
    <xf numFmtId="176" fontId="5" fillId="0" borderId="0" xfId="0" applyNumberFormat="1" applyFont="1" applyAlignment="1"/>
    <xf numFmtId="0" fontId="3" fillId="0" borderId="4" xfId="0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176" fontId="9" fillId="6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176" fontId="5" fillId="0" borderId="0" xfId="0" applyNumberFormat="1" applyFont="1" applyAlignment="1">
      <alignment horizontal="right"/>
    </xf>
    <xf numFmtId="176" fontId="1" fillId="0" borderId="4" xfId="0" applyNumberFormat="1" applyFont="1" applyBorder="1" applyAlignment="1">
      <alignment horizontal="center"/>
    </xf>
    <xf numFmtId="176" fontId="5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8" fontId="1" fillId="0" borderId="4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6" fontId="10" fillId="0" borderId="4" xfId="0" applyNumberFormat="1" applyFont="1" applyBorder="1" applyAlignment="1">
      <alignment horizontal="right"/>
    </xf>
    <xf numFmtId="176" fontId="10" fillId="3" borderId="4" xfId="0" applyNumberFormat="1" applyFont="1" applyFill="1" applyBorder="1" applyAlignment="1">
      <alignment horizontal="right"/>
    </xf>
    <xf numFmtId="176" fontId="1" fillId="6" borderId="2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1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17" xfId="0" applyFont="1" applyBorder="1"/>
    <xf numFmtId="0" fontId="2" fillId="0" borderId="20" xfId="0" applyFont="1" applyBorder="1"/>
    <xf numFmtId="176" fontId="4" fillId="0" borderId="5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176" fontId="3" fillId="9" borderId="1" xfId="0" applyNumberFormat="1" applyFont="1" applyFill="1" applyBorder="1" applyAlignment="1">
      <alignment horizontal="center" vertical="center" wrapText="1"/>
    </xf>
    <xf numFmtId="176" fontId="7" fillId="6" borderId="8" xfId="0" applyNumberFormat="1" applyFont="1" applyFill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176" fontId="7" fillId="2" borderId="8" xfId="0" applyNumberFormat="1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176" fontId="1" fillId="6" borderId="5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C1000"/>
  <sheetViews>
    <sheetView tabSelected="1" topLeftCell="A4" workbookViewId="0"/>
  </sheetViews>
  <sheetFormatPr defaultColWidth="14.42578125" defaultRowHeight="15" customHeight="1" x14ac:dyDescent="0.2"/>
  <cols>
    <col min="1" max="3" width="14.42578125" customWidth="1"/>
    <col min="4" max="4" width="18.140625" customWidth="1"/>
    <col min="5" max="5" width="7.140625" customWidth="1"/>
    <col min="6" max="6" width="34.85546875" customWidth="1"/>
    <col min="7" max="7" width="8.85546875" customWidth="1"/>
    <col min="11" max="11" width="41.140625" customWidth="1"/>
  </cols>
  <sheetData>
    <row r="1" spans="1:29" ht="15.75" customHeight="1" x14ac:dyDescent="0.2">
      <c r="A1" s="1"/>
      <c r="B1" s="2"/>
      <c r="C1" s="2"/>
      <c r="D1" s="2"/>
      <c r="E1" s="2"/>
      <c r="F1" s="2"/>
      <c r="G1" s="2"/>
      <c r="H1" s="3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 x14ac:dyDescent="0.2">
      <c r="A2" s="2"/>
      <c r="B2" s="2"/>
      <c r="C2" s="1"/>
      <c r="D2" s="115" t="s">
        <v>0</v>
      </c>
      <c r="E2" s="116"/>
      <c r="F2" s="116"/>
      <c r="G2" s="116"/>
      <c r="H2" s="116"/>
      <c r="I2" s="116"/>
      <c r="J2" s="116"/>
      <c r="K2" s="117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customHeight="1" x14ac:dyDescent="0.2">
      <c r="A3" s="2"/>
      <c r="B3" s="2"/>
      <c r="C3" s="2"/>
      <c r="D3" s="5" t="s">
        <v>1</v>
      </c>
      <c r="E3" s="5" t="s">
        <v>2</v>
      </c>
      <c r="F3" s="5" t="s">
        <v>3</v>
      </c>
      <c r="G3" s="5" t="s">
        <v>4</v>
      </c>
      <c r="H3" s="6" t="s">
        <v>5</v>
      </c>
      <c r="I3" s="6" t="s">
        <v>6</v>
      </c>
      <c r="J3" s="5" t="s">
        <v>7</v>
      </c>
      <c r="K3" s="5" t="s">
        <v>8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customHeight="1" x14ac:dyDescent="0.2">
      <c r="A4" s="2"/>
      <c r="B4" s="2"/>
      <c r="C4" s="2"/>
      <c r="D4" s="118" t="s">
        <v>9</v>
      </c>
      <c r="E4" s="121" t="s">
        <v>10</v>
      </c>
      <c r="F4" s="5" t="s">
        <v>11</v>
      </c>
      <c r="G4" s="9" t="s">
        <v>12</v>
      </c>
      <c r="H4" s="10">
        <v>1200000</v>
      </c>
      <c r="I4" s="6">
        <f>SUMIF(통장거래내역!E:E,예결산안!G:G,통장거래내역!G:G)</f>
        <v>0</v>
      </c>
      <c r="J4" s="11">
        <f>I4/H4</f>
        <v>0</v>
      </c>
      <c r="K4" s="12" t="s">
        <v>13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 x14ac:dyDescent="0.2">
      <c r="A5" s="2"/>
      <c r="B5" s="2"/>
      <c r="C5" s="2"/>
      <c r="D5" s="119"/>
      <c r="E5" s="119"/>
      <c r="F5" s="5" t="s">
        <v>14</v>
      </c>
      <c r="G5" s="9" t="s">
        <v>15</v>
      </c>
      <c r="H5" s="13" t="s">
        <v>16</v>
      </c>
      <c r="I5" s="14" t="s">
        <v>16</v>
      </c>
      <c r="J5" s="11" t="str">
        <f t="shared" ref="J5:J10" si="0">IFERROR(I5/H5,"-%")</f>
        <v>-%</v>
      </c>
      <c r="K5" s="9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.75" customHeight="1" x14ac:dyDescent="0.2">
      <c r="A6" s="2"/>
      <c r="B6" s="2"/>
      <c r="C6" s="2"/>
      <c r="D6" s="119"/>
      <c r="E6" s="119"/>
      <c r="F6" s="5" t="s">
        <v>17</v>
      </c>
      <c r="G6" s="9" t="s">
        <v>18</v>
      </c>
      <c r="H6" s="13" t="s">
        <v>16</v>
      </c>
      <c r="I6" s="14" t="s">
        <v>16</v>
      </c>
      <c r="J6" s="11" t="str">
        <f t="shared" si="0"/>
        <v>-%</v>
      </c>
      <c r="K6" s="9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.75" customHeight="1" x14ac:dyDescent="0.2">
      <c r="A7" s="2"/>
      <c r="B7" s="2"/>
      <c r="C7" s="2"/>
      <c r="D7" s="119"/>
      <c r="E7" s="119"/>
      <c r="F7" s="5" t="s">
        <v>19</v>
      </c>
      <c r="G7" s="9" t="s">
        <v>20</v>
      </c>
      <c r="H7" s="13" t="s">
        <v>16</v>
      </c>
      <c r="I7" s="14" t="s">
        <v>16</v>
      </c>
      <c r="J7" s="11" t="str">
        <f t="shared" si="0"/>
        <v>-%</v>
      </c>
      <c r="K7" s="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 customHeight="1" x14ac:dyDescent="0.2">
      <c r="A8" s="2"/>
      <c r="B8" s="2"/>
      <c r="C8" s="2"/>
      <c r="D8" s="119"/>
      <c r="E8" s="119"/>
      <c r="F8" s="5" t="s">
        <v>21</v>
      </c>
      <c r="G8" s="9" t="s">
        <v>22</v>
      </c>
      <c r="H8" s="15">
        <v>1200000</v>
      </c>
      <c r="I8" s="6">
        <f>SUMIF(통장거래내역!E:E,예결산안!G:G,통장거래내역!G:G)</f>
        <v>1200000</v>
      </c>
      <c r="J8" s="11">
        <f t="shared" si="0"/>
        <v>1</v>
      </c>
      <c r="K8" s="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.75" customHeight="1" x14ac:dyDescent="0.2">
      <c r="A9" s="2"/>
      <c r="B9" s="2"/>
      <c r="C9" s="2"/>
      <c r="D9" s="119"/>
      <c r="E9" s="119"/>
      <c r="F9" s="5" t="s">
        <v>23</v>
      </c>
      <c r="G9" s="9" t="s">
        <v>24</v>
      </c>
      <c r="H9" s="13">
        <v>0</v>
      </c>
      <c r="I9" s="6">
        <f>SUMIF(통장거래내역!E:E,예결산안!G:G,통장거래내역!G:G)</f>
        <v>623</v>
      </c>
      <c r="J9" s="11" t="str">
        <f t="shared" si="0"/>
        <v>-%</v>
      </c>
      <c r="K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 x14ac:dyDescent="0.2">
      <c r="A10" s="2"/>
      <c r="B10" s="2"/>
      <c r="C10" s="2"/>
      <c r="D10" s="119"/>
      <c r="E10" s="119"/>
      <c r="F10" s="16" t="s">
        <v>25</v>
      </c>
      <c r="G10" s="9" t="s">
        <v>26</v>
      </c>
      <c r="H10" s="6">
        <v>1916913</v>
      </c>
      <c r="I10" s="6">
        <f>SUMIF(통장거래내역!E:E,예결산안!G:G,통장거래내역!G:G)</f>
        <v>2189556</v>
      </c>
      <c r="J10" s="11">
        <f t="shared" si="0"/>
        <v>1.1422302420610637</v>
      </c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customHeight="1" x14ac:dyDescent="0.2">
      <c r="A11" s="2"/>
      <c r="B11" s="2"/>
      <c r="C11" s="2"/>
      <c r="D11" s="119"/>
      <c r="E11" s="120"/>
      <c r="F11" s="122" t="s">
        <v>27</v>
      </c>
      <c r="G11" s="117"/>
      <c r="H11" s="17">
        <f t="shared" ref="H11:I11" si="1">SUM(H4:H10)</f>
        <v>4316913</v>
      </c>
      <c r="I11" s="17">
        <f t="shared" si="1"/>
        <v>3390179</v>
      </c>
      <c r="J11" s="18">
        <f>I11/H11</f>
        <v>0.78532483744750015</v>
      </c>
      <c r="K11" s="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.75" customHeight="1" x14ac:dyDescent="0.2">
      <c r="A12" s="2"/>
      <c r="B12" s="1"/>
      <c r="C12" s="2"/>
      <c r="D12" s="119"/>
      <c r="E12" s="121" t="s">
        <v>28</v>
      </c>
      <c r="F12" s="19" t="s">
        <v>29</v>
      </c>
      <c r="G12" s="5" t="s">
        <v>30</v>
      </c>
      <c r="H12" s="15">
        <v>2300000</v>
      </c>
      <c r="I12" s="20">
        <v>600000</v>
      </c>
      <c r="J12" s="11">
        <f t="shared" ref="J12:J16" si="2">IFERROR(I12/H12,"-%")</f>
        <v>0.2608695652173913</v>
      </c>
      <c r="K12" s="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.75" customHeight="1" x14ac:dyDescent="0.2">
      <c r="A13" s="2"/>
      <c r="B13" s="2"/>
      <c r="C13" s="2"/>
      <c r="D13" s="119"/>
      <c r="E13" s="119"/>
      <c r="F13" s="21" t="s">
        <v>31</v>
      </c>
      <c r="G13" s="5" t="s">
        <v>32</v>
      </c>
      <c r="H13" s="15">
        <v>600000</v>
      </c>
      <c r="I13" s="20">
        <v>500000</v>
      </c>
      <c r="J13" s="11">
        <f t="shared" si="2"/>
        <v>0.83333333333333337</v>
      </c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customHeight="1" x14ac:dyDescent="0.2">
      <c r="A14" s="2"/>
      <c r="B14" s="2"/>
      <c r="C14" s="2"/>
      <c r="D14" s="119"/>
      <c r="E14" s="119"/>
      <c r="F14" s="21" t="s">
        <v>33</v>
      </c>
      <c r="G14" s="5" t="s">
        <v>34</v>
      </c>
      <c r="H14" s="15">
        <v>600000</v>
      </c>
      <c r="I14" s="20">
        <v>600000</v>
      </c>
      <c r="J14" s="11">
        <f t="shared" si="2"/>
        <v>1</v>
      </c>
      <c r="K14" s="9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customHeight="1" x14ac:dyDescent="0.2">
      <c r="A15" s="2"/>
      <c r="B15" s="2"/>
      <c r="C15" s="2"/>
      <c r="D15" s="119"/>
      <c r="E15" s="119"/>
      <c r="F15" s="21" t="s">
        <v>35</v>
      </c>
      <c r="G15" s="5" t="s">
        <v>36</v>
      </c>
      <c r="H15" s="15">
        <v>500000</v>
      </c>
      <c r="I15" s="20">
        <v>500000</v>
      </c>
      <c r="J15" s="11">
        <f t="shared" si="2"/>
        <v>1</v>
      </c>
      <c r="K15" s="9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 customHeight="1" x14ac:dyDescent="0.2">
      <c r="A16" s="2"/>
      <c r="B16" s="2"/>
      <c r="C16" s="2"/>
      <c r="D16" s="119"/>
      <c r="E16" s="119"/>
      <c r="F16" s="22" t="s">
        <v>37</v>
      </c>
      <c r="G16" s="5" t="s">
        <v>38</v>
      </c>
      <c r="H16" s="15">
        <v>1000000</v>
      </c>
      <c r="I16" s="20">
        <v>2000000</v>
      </c>
      <c r="J16" s="11">
        <f t="shared" si="2"/>
        <v>2</v>
      </c>
      <c r="K16" s="9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 x14ac:dyDescent="0.2">
      <c r="A17" s="2"/>
      <c r="B17" s="2"/>
      <c r="C17" s="2"/>
      <c r="D17" s="119"/>
      <c r="E17" s="120"/>
      <c r="F17" s="122" t="s">
        <v>27</v>
      </c>
      <c r="G17" s="117"/>
      <c r="H17" s="17">
        <f t="shared" ref="H17:I17" si="3">SUM(H12:H16)</f>
        <v>5000000</v>
      </c>
      <c r="I17" s="17">
        <f t="shared" si="3"/>
        <v>4200000</v>
      </c>
      <c r="J17" s="18">
        <f t="shared" ref="J17:J18" si="4">I17/H17</f>
        <v>0.84</v>
      </c>
      <c r="K17" s="9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 x14ac:dyDescent="0.2">
      <c r="A18" s="2"/>
      <c r="B18" s="2"/>
      <c r="C18" s="2"/>
      <c r="D18" s="119"/>
      <c r="E18" s="121" t="s">
        <v>39</v>
      </c>
      <c r="F18" s="5" t="s">
        <v>40</v>
      </c>
      <c r="G18" s="9" t="s">
        <v>41</v>
      </c>
      <c r="H18" s="10">
        <v>11910</v>
      </c>
      <c r="I18" s="6">
        <f>SUMIF(통장거래내역!E:E,예결산안!G:G,통장거래내역!G:G)</f>
        <v>11910</v>
      </c>
      <c r="J18" s="11">
        <f t="shared" si="4"/>
        <v>1</v>
      </c>
      <c r="K18" s="9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 x14ac:dyDescent="0.2">
      <c r="A19" s="2"/>
      <c r="B19" s="2"/>
      <c r="C19" s="2"/>
      <c r="D19" s="119"/>
      <c r="E19" s="119"/>
      <c r="F19" s="5" t="s">
        <v>42</v>
      </c>
      <c r="G19" s="9" t="s">
        <v>43</v>
      </c>
      <c r="H19" s="15">
        <v>0</v>
      </c>
      <c r="I19" s="14" t="s">
        <v>16</v>
      </c>
      <c r="J19" s="11" t="str">
        <f>IFERROR(I19/H19,"-%")</f>
        <v>-%</v>
      </c>
      <c r="K19" s="9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 x14ac:dyDescent="0.2">
      <c r="A20" s="2"/>
      <c r="B20" s="2"/>
      <c r="C20" s="2"/>
      <c r="D20" s="119"/>
      <c r="E20" s="120"/>
      <c r="F20" s="122" t="s">
        <v>27</v>
      </c>
      <c r="G20" s="117"/>
      <c r="H20" s="17">
        <f t="shared" ref="H20:I20" si="5">SUM(H18:H19)</f>
        <v>11910</v>
      </c>
      <c r="I20" s="17">
        <f t="shared" si="5"/>
        <v>11910</v>
      </c>
      <c r="J20" s="18">
        <f t="shared" ref="J20:J21" si="6">I20/H20</f>
        <v>1</v>
      </c>
      <c r="K20" s="9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 x14ac:dyDescent="0.2">
      <c r="A21" s="2"/>
      <c r="B21" s="2"/>
      <c r="C21" s="2"/>
      <c r="D21" s="120"/>
      <c r="E21" s="131" t="s">
        <v>44</v>
      </c>
      <c r="F21" s="116"/>
      <c r="G21" s="117"/>
      <c r="H21" s="23">
        <f t="shared" ref="H21:I21" si="7">SUM(H11,H17,H20)</f>
        <v>9328823</v>
      </c>
      <c r="I21" s="23">
        <f t="shared" si="7"/>
        <v>7602089</v>
      </c>
      <c r="J21" s="24">
        <f t="shared" si="6"/>
        <v>0.81490333775225454</v>
      </c>
      <c r="K21" s="9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 x14ac:dyDescent="0.2">
      <c r="A22" s="2"/>
      <c r="B22" s="2"/>
      <c r="C22" s="25"/>
      <c r="D22" s="25"/>
      <c r="E22" s="25"/>
      <c r="F22" s="25"/>
      <c r="G22" s="25"/>
      <c r="H22" s="26"/>
      <c r="I22" s="26"/>
      <c r="J22" s="27"/>
      <c r="K22" s="25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 x14ac:dyDescent="0.2">
      <c r="A23" s="28"/>
      <c r="B23" s="115" t="s">
        <v>45</v>
      </c>
      <c r="C23" s="116"/>
      <c r="D23" s="116"/>
      <c r="E23" s="116"/>
      <c r="F23" s="116"/>
      <c r="G23" s="116"/>
      <c r="H23" s="116"/>
      <c r="I23" s="116"/>
      <c r="J23" s="116"/>
      <c r="K23" s="11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 x14ac:dyDescent="0.2">
      <c r="A24" s="28"/>
      <c r="B24" s="5" t="s">
        <v>1</v>
      </c>
      <c r="C24" s="5" t="s">
        <v>46</v>
      </c>
      <c r="D24" s="5" t="s">
        <v>47</v>
      </c>
      <c r="E24" s="5" t="s">
        <v>2</v>
      </c>
      <c r="F24" s="5" t="s">
        <v>48</v>
      </c>
      <c r="G24" s="5" t="s">
        <v>4</v>
      </c>
      <c r="H24" s="6" t="s">
        <v>5</v>
      </c>
      <c r="I24" s="6" t="s">
        <v>6</v>
      </c>
      <c r="J24" s="29" t="s">
        <v>7</v>
      </c>
      <c r="K24" s="5" t="s">
        <v>8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 x14ac:dyDescent="0.2">
      <c r="A25" s="28"/>
      <c r="B25" s="7" t="s">
        <v>9</v>
      </c>
      <c r="C25" s="121" t="s">
        <v>49</v>
      </c>
      <c r="D25" s="121" t="s">
        <v>50</v>
      </c>
      <c r="E25" s="30" t="s">
        <v>10</v>
      </c>
      <c r="F25" s="30" t="s">
        <v>51</v>
      </c>
      <c r="G25" s="30" t="s">
        <v>52</v>
      </c>
      <c r="H25" s="31">
        <v>100000</v>
      </c>
      <c r="I25" s="14" t="s">
        <v>16</v>
      </c>
      <c r="J25" s="11" t="str">
        <f>J26</f>
        <v>-%</v>
      </c>
      <c r="K25" s="32" t="s">
        <v>53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">
      <c r="A26" s="28"/>
      <c r="B26" s="33"/>
      <c r="C26" s="119"/>
      <c r="D26" s="120"/>
      <c r="E26" s="130" t="s">
        <v>27</v>
      </c>
      <c r="F26" s="116"/>
      <c r="G26" s="117"/>
      <c r="H26" s="34">
        <f>SUM(H25)</f>
        <v>100000</v>
      </c>
      <c r="I26" s="35" t="s">
        <v>16</v>
      </c>
      <c r="J26" s="18" t="str">
        <f>IFERROR(I26/H26,"-%")</f>
        <v>-%</v>
      </c>
      <c r="K26" s="36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2">
      <c r="A27" s="28"/>
      <c r="B27" s="33"/>
      <c r="C27" s="119"/>
      <c r="D27" s="121" t="s">
        <v>54</v>
      </c>
      <c r="E27" s="31" t="s">
        <v>10</v>
      </c>
      <c r="F27" s="31" t="s">
        <v>55</v>
      </c>
      <c r="G27" s="31" t="s">
        <v>56</v>
      </c>
      <c r="H27" s="37">
        <v>100000</v>
      </c>
      <c r="I27" s="6">
        <f>SUMIF(통장거래내역!E:E,예결산안!G:G,통장거래내역!H:H)-SUMIF(통장거래내역!E:E,예결산안!G:G,통장거래내역!G:G)</f>
        <v>0</v>
      </c>
      <c r="J27" s="11">
        <f>I27/H27</f>
        <v>0</v>
      </c>
      <c r="K27" s="32" t="s">
        <v>53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 x14ac:dyDescent="0.2">
      <c r="A28" s="28"/>
      <c r="B28" s="33"/>
      <c r="C28" s="119"/>
      <c r="D28" s="119"/>
      <c r="E28" s="31" t="s">
        <v>10</v>
      </c>
      <c r="F28" s="31" t="s">
        <v>57</v>
      </c>
      <c r="G28" s="31" t="s">
        <v>58</v>
      </c>
      <c r="H28" s="31">
        <v>50000</v>
      </c>
      <c r="I28" s="14" t="s">
        <v>16</v>
      </c>
      <c r="J28" s="11" t="str">
        <f>IFERROR(I28/H28,"-%")</f>
        <v>-%</v>
      </c>
      <c r="K28" s="32" t="s">
        <v>53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2">
      <c r="A29" s="28"/>
      <c r="B29" s="33"/>
      <c r="C29" s="119"/>
      <c r="D29" s="120"/>
      <c r="E29" s="130" t="s">
        <v>27</v>
      </c>
      <c r="F29" s="116"/>
      <c r="G29" s="117"/>
      <c r="H29" s="34">
        <f t="shared" ref="H29:I29" si="8">SUM(H27:H28)</f>
        <v>150000</v>
      </c>
      <c r="I29" s="38">
        <f t="shared" si="8"/>
        <v>0</v>
      </c>
      <c r="J29" s="18">
        <f t="shared" ref="J29:J43" si="9">I29/H29</f>
        <v>0</v>
      </c>
      <c r="K29" s="36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">
      <c r="A30" s="28"/>
      <c r="B30" s="33"/>
      <c r="C30" s="119"/>
      <c r="D30" s="123" t="s">
        <v>59</v>
      </c>
      <c r="E30" s="31" t="s">
        <v>10</v>
      </c>
      <c r="F30" s="31" t="s">
        <v>59</v>
      </c>
      <c r="G30" s="31" t="s">
        <v>60</v>
      </c>
      <c r="H30" s="31">
        <v>100000</v>
      </c>
      <c r="I30" s="6">
        <f>SUMIF(통장거래내역!E:E,예결산안!G:G,통장거래내역!H:H)-SUMIF(통장거래내역!E:E,예결산안!G:G,통장거래내역!G:G)</f>
        <v>0</v>
      </c>
      <c r="J30" s="11">
        <f t="shared" si="9"/>
        <v>0</v>
      </c>
      <c r="K30" s="32" t="s">
        <v>53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">
      <c r="A31" s="28"/>
      <c r="B31" s="33"/>
      <c r="C31" s="119"/>
      <c r="D31" s="120"/>
      <c r="E31" s="130" t="s">
        <v>27</v>
      </c>
      <c r="F31" s="116"/>
      <c r="G31" s="117"/>
      <c r="H31" s="34">
        <f t="shared" ref="H31:I31" si="10">SUM(H30)</f>
        <v>100000</v>
      </c>
      <c r="I31" s="38">
        <f t="shared" si="10"/>
        <v>0</v>
      </c>
      <c r="J31" s="18">
        <f t="shared" si="9"/>
        <v>0</v>
      </c>
      <c r="K31" s="36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">
      <c r="A32" s="28"/>
      <c r="B32" s="33"/>
      <c r="C32" s="119"/>
      <c r="D32" s="123" t="s">
        <v>61</v>
      </c>
      <c r="E32" s="31" t="s">
        <v>10</v>
      </c>
      <c r="F32" s="31" t="s">
        <v>62</v>
      </c>
      <c r="G32" s="31" t="s">
        <v>63</v>
      </c>
      <c r="H32" s="37">
        <v>420000</v>
      </c>
      <c r="I32" s="6">
        <f>SUMIF(통장거래내역!E:E,예결산안!G:G,통장거래내역!H:H)-SUMIF(통장거래내역!E:E,예결산안!G:G,통장거래내역!G:G)</f>
        <v>0</v>
      </c>
      <c r="J32" s="11">
        <f t="shared" si="9"/>
        <v>0</v>
      </c>
      <c r="K32" s="32" t="s">
        <v>53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">
      <c r="A33" s="28"/>
      <c r="B33" s="33"/>
      <c r="C33" s="119"/>
      <c r="D33" s="120"/>
      <c r="E33" s="130" t="s">
        <v>27</v>
      </c>
      <c r="F33" s="116"/>
      <c r="G33" s="117"/>
      <c r="H33" s="34">
        <f t="shared" ref="H33:I33" si="11">SUM(H32)</f>
        <v>420000</v>
      </c>
      <c r="I33" s="38">
        <f t="shared" si="11"/>
        <v>0</v>
      </c>
      <c r="J33" s="18">
        <f t="shared" si="9"/>
        <v>0</v>
      </c>
      <c r="K33" s="36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">
      <c r="A34" s="28"/>
      <c r="B34" s="33"/>
      <c r="C34" s="119"/>
      <c r="D34" s="123" t="s">
        <v>64</v>
      </c>
      <c r="E34" s="31" t="s">
        <v>10</v>
      </c>
      <c r="F34" s="31" t="s">
        <v>65</v>
      </c>
      <c r="G34" s="31" t="s">
        <v>66</v>
      </c>
      <c r="H34" s="31">
        <v>100000</v>
      </c>
      <c r="I34" s="6">
        <f>SUMIF(통장거래내역!E:E,예결산안!G:G,통장거래내역!H:H)-SUMIF(통장거래내역!E:E,예결산안!G:G,통장거래내역!G:G)</f>
        <v>0</v>
      </c>
      <c r="J34" s="11">
        <f t="shared" si="9"/>
        <v>0</v>
      </c>
      <c r="K34" s="32" t="s">
        <v>53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">
      <c r="A35" s="28"/>
      <c r="B35" s="33"/>
      <c r="C35" s="119"/>
      <c r="D35" s="119"/>
      <c r="E35" s="31" t="s">
        <v>10</v>
      </c>
      <c r="F35" s="31" t="s">
        <v>67</v>
      </c>
      <c r="G35" s="31" t="s">
        <v>68</v>
      </c>
      <c r="H35" s="31">
        <v>250000</v>
      </c>
      <c r="I35" s="6">
        <f>SUMIF(통장거래내역!E:E,예결산안!G:G,통장거래내역!H:H)-SUMIF(통장거래내역!E:E,예결산안!G:G,통장거래내역!G:G)</f>
        <v>0</v>
      </c>
      <c r="J35" s="11">
        <f t="shared" si="9"/>
        <v>0</v>
      </c>
      <c r="K35" s="32" t="s">
        <v>53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">
      <c r="A36" s="28"/>
      <c r="B36" s="33"/>
      <c r="C36" s="119"/>
      <c r="D36" s="120"/>
      <c r="E36" s="130" t="s">
        <v>27</v>
      </c>
      <c r="F36" s="116"/>
      <c r="G36" s="117"/>
      <c r="H36" s="34">
        <f t="shared" ref="H36:I36" si="12">SUM(H34:H35)</f>
        <v>350000</v>
      </c>
      <c r="I36" s="39">
        <f t="shared" si="12"/>
        <v>0</v>
      </c>
      <c r="J36" s="18">
        <f t="shared" si="9"/>
        <v>0</v>
      </c>
      <c r="K36" s="36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">
      <c r="A37" s="28"/>
      <c r="B37" s="33"/>
      <c r="C37" s="119"/>
      <c r="D37" s="123" t="s">
        <v>69</v>
      </c>
      <c r="E37" s="31" t="s">
        <v>10</v>
      </c>
      <c r="F37" s="31" t="s">
        <v>21</v>
      </c>
      <c r="G37" s="31" t="s">
        <v>70</v>
      </c>
      <c r="H37" s="37">
        <v>1200000</v>
      </c>
      <c r="I37" s="6">
        <f>SUMIF(통장거래내역!E:E,예결산안!G:G,통장거래내역!H:H)-SUMIF(통장거래내역!E:E,예결산안!G:G,통장거래내역!G:G)</f>
        <v>1200000</v>
      </c>
      <c r="J37" s="11">
        <f t="shared" si="9"/>
        <v>1</v>
      </c>
      <c r="K37" s="9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">
      <c r="A38" s="28"/>
      <c r="B38" s="33"/>
      <c r="C38" s="119"/>
      <c r="D38" s="120"/>
      <c r="E38" s="130" t="s">
        <v>27</v>
      </c>
      <c r="F38" s="116"/>
      <c r="G38" s="117"/>
      <c r="H38" s="34">
        <f t="shared" ref="H38:I38" si="13">SUM(H37)</f>
        <v>1200000</v>
      </c>
      <c r="I38" s="39">
        <f t="shared" si="13"/>
        <v>1200000</v>
      </c>
      <c r="J38" s="18">
        <f t="shared" si="9"/>
        <v>1</v>
      </c>
      <c r="K38" s="36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">
      <c r="A39" s="28"/>
      <c r="B39" s="33"/>
      <c r="C39" s="120"/>
      <c r="D39" s="132" t="s">
        <v>71</v>
      </c>
      <c r="E39" s="133"/>
      <c r="F39" s="133"/>
      <c r="G39" s="134"/>
      <c r="H39" s="40">
        <f t="shared" ref="H39:I39" si="14">SUM(H26,H29,H31,H33,H36,H38)</f>
        <v>2320000</v>
      </c>
      <c r="I39" s="41">
        <f t="shared" si="14"/>
        <v>1200000</v>
      </c>
      <c r="J39" s="42">
        <f t="shared" si="9"/>
        <v>0.51724137931034486</v>
      </c>
      <c r="K39" s="43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">
      <c r="A40" s="2"/>
      <c r="B40" s="33"/>
      <c r="C40" s="125" t="s">
        <v>72</v>
      </c>
      <c r="D40" s="128" t="s">
        <v>29</v>
      </c>
      <c r="E40" s="45" t="s">
        <v>28</v>
      </c>
      <c r="F40" s="46" t="s">
        <v>73</v>
      </c>
      <c r="G40" s="45" t="s">
        <v>74</v>
      </c>
      <c r="H40" s="37">
        <v>300000</v>
      </c>
      <c r="I40" s="10">
        <v>300000</v>
      </c>
      <c r="J40" s="47">
        <f t="shared" si="9"/>
        <v>1</v>
      </c>
      <c r="K40" s="12" t="s">
        <v>75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">
      <c r="A41" s="2"/>
      <c r="B41" s="33"/>
      <c r="C41" s="126"/>
      <c r="D41" s="119"/>
      <c r="E41" s="48" t="s">
        <v>28</v>
      </c>
      <c r="F41" s="48" t="s">
        <v>76</v>
      </c>
      <c r="G41" s="48" t="s">
        <v>77</v>
      </c>
      <c r="H41" s="37">
        <v>300000</v>
      </c>
      <c r="I41" s="10">
        <v>190000</v>
      </c>
      <c r="J41" s="47">
        <f t="shared" si="9"/>
        <v>0.6333333333333333</v>
      </c>
      <c r="K41" s="12" t="s">
        <v>78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">
      <c r="A42" s="2"/>
      <c r="B42" s="33"/>
      <c r="C42" s="126"/>
      <c r="D42" s="119"/>
      <c r="E42" s="48" t="s">
        <v>28</v>
      </c>
      <c r="F42" s="48" t="s">
        <v>79</v>
      </c>
      <c r="G42" s="48" t="s">
        <v>80</v>
      </c>
      <c r="H42" s="49">
        <v>300000</v>
      </c>
      <c r="I42" s="49">
        <v>300000</v>
      </c>
      <c r="J42" s="50">
        <f t="shared" si="9"/>
        <v>1</v>
      </c>
      <c r="K42" s="9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">
      <c r="A43" s="2"/>
      <c r="B43" s="33"/>
      <c r="C43" s="126"/>
      <c r="D43" s="119"/>
      <c r="E43" s="48" t="s">
        <v>28</v>
      </c>
      <c r="F43" s="48" t="s">
        <v>81</v>
      </c>
      <c r="G43" s="48" t="s">
        <v>82</v>
      </c>
      <c r="H43" s="49">
        <v>300000</v>
      </c>
      <c r="I43" s="10">
        <v>400000</v>
      </c>
      <c r="J43" s="47">
        <f t="shared" si="9"/>
        <v>1.3333333333333333</v>
      </c>
      <c r="K43" s="12" t="s">
        <v>83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">
      <c r="A44" s="2"/>
      <c r="B44" s="33"/>
      <c r="C44" s="126"/>
      <c r="D44" s="119"/>
      <c r="E44" s="48" t="s">
        <v>28</v>
      </c>
      <c r="F44" s="48" t="s">
        <v>84</v>
      </c>
      <c r="G44" s="48" t="s">
        <v>85</v>
      </c>
      <c r="H44" s="49">
        <v>300000</v>
      </c>
      <c r="I44" s="10">
        <v>192160</v>
      </c>
      <c r="J44" s="47">
        <f t="shared" ref="J44:J47" si="15">IFERROR(I44/H44,"-%")</f>
        <v>0.64053333333333329</v>
      </c>
      <c r="K44" s="12" t="s">
        <v>86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">
      <c r="A45" s="2"/>
      <c r="B45" s="33"/>
      <c r="C45" s="126"/>
      <c r="D45" s="119"/>
      <c r="E45" s="48" t="s">
        <v>28</v>
      </c>
      <c r="F45" s="48" t="s">
        <v>62</v>
      </c>
      <c r="G45" s="48" t="s">
        <v>87</v>
      </c>
      <c r="H45" s="49">
        <v>500000</v>
      </c>
      <c r="I45" s="10">
        <v>397700</v>
      </c>
      <c r="J45" s="47">
        <f t="shared" si="15"/>
        <v>0.7954</v>
      </c>
      <c r="K45" s="12" t="s">
        <v>88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">
      <c r="A46" s="2"/>
      <c r="B46" s="33"/>
      <c r="C46" s="126"/>
      <c r="D46" s="119"/>
      <c r="E46" s="48" t="s">
        <v>28</v>
      </c>
      <c r="F46" s="48" t="s">
        <v>89</v>
      </c>
      <c r="G46" s="48" t="s">
        <v>90</v>
      </c>
      <c r="H46" s="10">
        <v>300000</v>
      </c>
      <c r="I46" s="10">
        <v>410000</v>
      </c>
      <c r="J46" s="47">
        <f t="shared" si="15"/>
        <v>1.3666666666666667</v>
      </c>
      <c r="K46" s="9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">
      <c r="A47" s="2"/>
      <c r="B47" s="33"/>
      <c r="C47" s="126"/>
      <c r="D47" s="119"/>
      <c r="E47" s="48" t="s">
        <v>28</v>
      </c>
      <c r="F47" s="51" t="s">
        <v>91</v>
      </c>
      <c r="G47" s="51" t="s">
        <v>92</v>
      </c>
      <c r="H47" s="10" t="s">
        <v>16</v>
      </c>
      <c r="I47" s="10">
        <v>60000</v>
      </c>
      <c r="J47" s="47" t="str">
        <f t="shared" si="15"/>
        <v>-%</v>
      </c>
      <c r="K47" s="9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">
      <c r="A48" s="2"/>
      <c r="B48" s="33"/>
      <c r="C48" s="126"/>
      <c r="D48" s="120"/>
      <c r="E48" s="138" t="s">
        <v>27</v>
      </c>
      <c r="F48" s="139"/>
      <c r="G48" s="140"/>
      <c r="H48" s="52">
        <f t="shared" ref="H48:I48" si="16">SUM(H40:H47)</f>
        <v>2300000</v>
      </c>
      <c r="I48" s="53">
        <f t="shared" si="16"/>
        <v>2249860</v>
      </c>
      <c r="J48" s="54">
        <f t="shared" ref="J48:J50" si="17">I48/H48</f>
        <v>0.97819999999999996</v>
      </c>
      <c r="K48" s="55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">
      <c r="A49" s="2"/>
      <c r="B49" s="33"/>
      <c r="C49" s="126"/>
      <c r="D49" s="124" t="s">
        <v>31</v>
      </c>
      <c r="E49" s="48" t="s">
        <v>28</v>
      </c>
      <c r="F49" s="48" t="s">
        <v>93</v>
      </c>
      <c r="G49" s="48" t="s">
        <v>94</v>
      </c>
      <c r="H49" s="37">
        <v>250000</v>
      </c>
      <c r="I49" s="10">
        <v>245210</v>
      </c>
      <c r="J49" s="47">
        <f t="shared" si="17"/>
        <v>0.98084000000000005</v>
      </c>
      <c r="K49" s="9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">
      <c r="A50" s="2"/>
      <c r="B50" s="33"/>
      <c r="C50" s="126"/>
      <c r="D50" s="119"/>
      <c r="E50" s="48" t="s">
        <v>28</v>
      </c>
      <c r="F50" s="48" t="s">
        <v>95</v>
      </c>
      <c r="G50" s="48" t="s">
        <v>96</v>
      </c>
      <c r="H50" s="37">
        <v>500000</v>
      </c>
      <c r="I50" s="10">
        <v>472790</v>
      </c>
      <c r="J50" s="47">
        <f t="shared" si="17"/>
        <v>0.94557999999999998</v>
      </c>
      <c r="K50" s="9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">
      <c r="A51" s="2"/>
      <c r="B51" s="33"/>
      <c r="C51" s="126"/>
      <c r="D51" s="119"/>
      <c r="E51" s="48" t="s">
        <v>28</v>
      </c>
      <c r="F51" s="48" t="s">
        <v>89</v>
      </c>
      <c r="G51" s="48" t="s">
        <v>97</v>
      </c>
      <c r="H51" s="37">
        <v>50000</v>
      </c>
      <c r="I51" s="10">
        <v>65000</v>
      </c>
      <c r="J51" s="47">
        <f>IFERROR(I51/H51,"-%")</f>
        <v>1.3</v>
      </c>
      <c r="K51" s="9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">
      <c r="A52" s="2"/>
      <c r="B52" s="33"/>
      <c r="C52" s="126"/>
      <c r="D52" s="120"/>
      <c r="E52" s="141" t="s">
        <v>27</v>
      </c>
      <c r="F52" s="139"/>
      <c r="G52" s="140"/>
      <c r="H52" s="56">
        <f t="shared" ref="H52:I52" si="18">SUM(H48:H51)</f>
        <v>3100000</v>
      </c>
      <c r="I52" s="38">
        <f t="shared" si="18"/>
        <v>3032860</v>
      </c>
      <c r="J52" s="57">
        <f t="shared" ref="J52:J58" si="19">I52/H52</f>
        <v>0.97834193548387094</v>
      </c>
      <c r="K52" s="3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">
      <c r="A53" s="2"/>
      <c r="B53" s="33"/>
      <c r="C53" s="127"/>
      <c r="D53" s="142" t="s">
        <v>71</v>
      </c>
      <c r="E53" s="139"/>
      <c r="F53" s="139"/>
      <c r="G53" s="140"/>
      <c r="H53" s="58">
        <f>SUM(H42,H52)</f>
        <v>3400000</v>
      </c>
      <c r="I53" s="58">
        <f>SUM(I41,I52)</f>
        <v>3222860</v>
      </c>
      <c r="J53" s="59">
        <f t="shared" si="19"/>
        <v>0.94789999999999996</v>
      </c>
      <c r="K53" s="60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">
      <c r="A54" s="2"/>
      <c r="B54" s="33"/>
      <c r="C54" s="125" t="s">
        <v>98</v>
      </c>
      <c r="D54" s="129" t="s">
        <v>99</v>
      </c>
      <c r="E54" s="61" t="s">
        <v>28</v>
      </c>
      <c r="F54" s="62" t="s">
        <v>93</v>
      </c>
      <c r="G54" s="63" t="s">
        <v>100</v>
      </c>
      <c r="H54" s="64">
        <v>300000</v>
      </c>
      <c r="I54" s="65">
        <v>253000</v>
      </c>
      <c r="J54" s="47">
        <f t="shared" si="19"/>
        <v>0.84333333333333338</v>
      </c>
      <c r="K54" s="12" t="s">
        <v>101</v>
      </c>
      <c r="L54" s="2"/>
      <c r="M54" s="2"/>
      <c r="N54" s="2"/>
      <c r="O54" s="2"/>
      <c r="P54" s="66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">
      <c r="A55" s="2"/>
      <c r="B55" s="33"/>
      <c r="C55" s="126"/>
      <c r="D55" s="119"/>
      <c r="E55" s="61" t="s">
        <v>28</v>
      </c>
      <c r="F55" s="62" t="s">
        <v>95</v>
      </c>
      <c r="G55" s="64" t="s">
        <v>102</v>
      </c>
      <c r="H55" s="64">
        <v>150000</v>
      </c>
      <c r="I55" s="65">
        <v>42000</v>
      </c>
      <c r="J55" s="47">
        <f t="shared" si="19"/>
        <v>0.28000000000000003</v>
      </c>
      <c r="K55" s="12" t="s">
        <v>101</v>
      </c>
      <c r="L55" s="2"/>
      <c r="M55" s="2"/>
      <c r="N55" s="2"/>
      <c r="O55" s="2"/>
      <c r="P55" s="66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">
      <c r="A56" s="2"/>
      <c r="B56" s="33"/>
      <c r="C56" s="126"/>
      <c r="D56" s="119"/>
      <c r="E56" s="61" t="s">
        <v>28</v>
      </c>
      <c r="F56" s="62" t="s">
        <v>89</v>
      </c>
      <c r="G56" s="63" t="s">
        <v>103</v>
      </c>
      <c r="H56" s="64">
        <v>50000</v>
      </c>
      <c r="I56" s="65">
        <v>0</v>
      </c>
      <c r="J56" s="47">
        <f t="shared" si="19"/>
        <v>0</v>
      </c>
      <c r="K56" s="12" t="s">
        <v>101</v>
      </c>
      <c r="L56" s="2"/>
      <c r="M56" s="2"/>
      <c r="N56" s="2"/>
      <c r="O56" s="2"/>
      <c r="P56" s="66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">
      <c r="A57" s="2"/>
      <c r="B57" s="33"/>
      <c r="C57" s="126"/>
      <c r="D57" s="119"/>
      <c r="E57" s="130" t="s">
        <v>27</v>
      </c>
      <c r="F57" s="116"/>
      <c r="G57" s="117"/>
      <c r="H57" s="38">
        <f t="shared" ref="H57:I57" si="20">SUM(H56)</f>
        <v>50000</v>
      </c>
      <c r="I57" s="38">
        <f t="shared" si="20"/>
        <v>0</v>
      </c>
      <c r="J57" s="18">
        <f t="shared" si="19"/>
        <v>0</v>
      </c>
      <c r="K57" s="36"/>
      <c r="L57" s="2"/>
      <c r="M57" s="2"/>
      <c r="N57" s="2"/>
      <c r="O57" s="2"/>
      <c r="P57" s="66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">
      <c r="A58" s="2"/>
      <c r="B58" s="33"/>
      <c r="C58" s="44"/>
      <c r="D58" s="67"/>
      <c r="E58" s="20" t="s">
        <v>28</v>
      </c>
      <c r="F58" s="16" t="s">
        <v>104</v>
      </c>
      <c r="G58" s="64" t="s">
        <v>105</v>
      </c>
      <c r="H58" s="64">
        <v>1000000</v>
      </c>
      <c r="I58" s="65">
        <v>303840</v>
      </c>
      <c r="J58" s="11">
        <f t="shared" si="19"/>
        <v>0.30384</v>
      </c>
      <c r="K58" s="12" t="s">
        <v>106</v>
      </c>
      <c r="L58" s="2"/>
      <c r="M58" s="2"/>
      <c r="N58" s="2"/>
      <c r="O58" s="2"/>
      <c r="P58" s="66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">
      <c r="A59" s="2"/>
      <c r="B59" s="33"/>
      <c r="C59" s="44"/>
      <c r="D59" s="67"/>
      <c r="E59" s="20" t="s">
        <v>28</v>
      </c>
      <c r="F59" s="16" t="s">
        <v>107</v>
      </c>
      <c r="G59" s="64" t="s">
        <v>108</v>
      </c>
      <c r="H59" s="64" t="s">
        <v>16</v>
      </c>
      <c r="I59" s="65">
        <v>462360</v>
      </c>
      <c r="J59" s="12" t="s">
        <v>109</v>
      </c>
      <c r="K59" s="12" t="s">
        <v>110</v>
      </c>
      <c r="L59" s="2"/>
      <c r="M59" s="2"/>
      <c r="N59" s="2"/>
      <c r="O59" s="2"/>
      <c r="P59" s="66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">
      <c r="A60" s="2"/>
      <c r="B60" s="33"/>
      <c r="C60" s="8" t="s">
        <v>111</v>
      </c>
      <c r="D60" s="68" t="s">
        <v>112</v>
      </c>
      <c r="E60" s="20" t="s">
        <v>28</v>
      </c>
      <c r="F60" s="16" t="s">
        <v>62</v>
      </c>
      <c r="G60" s="64" t="s">
        <v>113</v>
      </c>
      <c r="H60" s="64" t="s">
        <v>16</v>
      </c>
      <c r="I60" s="65">
        <v>150000</v>
      </c>
      <c r="J60" s="12" t="s">
        <v>109</v>
      </c>
      <c r="K60" s="12" t="s">
        <v>110</v>
      </c>
      <c r="L60" s="2"/>
      <c r="M60" s="2"/>
      <c r="N60" s="2"/>
      <c r="O60" s="2"/>
      <c r="P60" s="66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">
      <c r="A61" s="2"/>
      <c r="B61" s="33"/>
      <c r="C61" s="69"/>
      <c r="D61" s="70"/>
      <c r="E61" s="130" t="s">
        <v>27</v>
      </c>
      <c r="F61" s="116"/>
      <c r="G61" s="117"/>
      <c r="H61" s="38">
        <f>SUM(H58,H60)</f>
        <v>1000000</v>
      </c>
      <c r="I61" s="38">
        <f>SUM(I58:I60)</f>
        <v>916200</v>
      </c>
      <c r="J61" s="18">
        <f t="shared" ref="J61:J63" si="21">I61/H61</f>
        <v>0.91620000000000001</v>
      </c>
      <c r="K61" s="36"/>
      <c r="L61" s="2"/>
      <c r="M61" s="2"/>
      <c r="N61" s="2"/>
      <c r="O61" s="2"/>
      <c r="P61" s="66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">
      <c r="A62" s="2"/>
      <c r="B62" s="33"/>
      <c r="C62" s="69"/>
      <c r="D62" s="68" t="s">
        <v>114</v>
      </c>
      <c r="E62" s="71" t="s">
        <v>28</v>
      </c>
      <c r="F62" s="72" t="s">
        <v>115</v>
      </c>
      <c r="G62" s="73" t="s">
        <v>116</v>
      </c>
      <c r="H62" s="74">
        <v>250000</v>
      </c>
      <c r="I62" s="15">
        <v>0</v>
      </c>
      <c r="J62" s="47">
        <f t="shared" si="21"/>
        <v>0</v>
      </c>
      <c r="K62" s="12" t="s">
        <v>117</v>
      </c>
      <c r="L62" s="2"/>
      <c r="M62" s="2"/>
      <c r="N62" s="2"/>
      <c r="O62" s="2"/>
      <c r="P62" s="66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">
      <c r="A63" s="2"/>
      <c r="B63" s="33"/>
      <c r="C63" s="69"/>
      <c r="D63" s="67"/>
      <c r="E63" s="71" t="s">
        <v>28</v>
      </c>
      <c r="F63" s="75" t="s">
        <v>118</v>
      </c>
      <c r="G63" s="73" t="s">
        <v>119</v>
      </c>
      <c r="H63" s="74">
        <v>350000</v>
      </c>
      <c r="I63" s="15">
        <v>410110</v>
      </c>
      <c r="J63" s="47">
        <f t="shared" si="21"/>
        <v>1.1717428571428572</v>
      </c>
      <c r="K63" s="9"/>
      <c r="L63" s="2"/>
      <c r="M63" s="2"/>
      <c r="N63" s="2"/>
      <c r="O63" s="2"/>
      <c r="P63" s="66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">
      <c r="A64" s="2"/>
      <c r="B64" s="33"/>
      <c r="C64" s="69"/>
      <c r="D64" s="67"/>
      <c r="E64" s="71" t="s">
        <v>28</v>
      </c>
      <c r="F64" s="75" t="s">
        <v>62</v>
      </c>
      <c r="G64" s="73" t="s">
        <v>120</v>
      </c>
      <c r="H64" s="73" t="s">
        <v>16</v>
      </c>
      <c r="I64" s="15">
        <v>89000</v>
      </c>
      <c r="J64" s="76" t="s">
        <v>109</v>
      </c>
      <c r="K64" s="12" t="s">
        <v>110</v>
      </c>
      <c r="L64" s="2"/>
      <c r="M64" s="2"/>
      <c r="N64" s="2"/>
      <c r="O64" s="2"/>
      <c r="P64" s="66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">
      <c r="A65" s="2"/>
      <c r="B65" s="33"/>
      <c r="C65" s="69"/>
      <c r="D65" s="70"/>
      <c r="E65" s="130" t="s">
        <v>27</v>
      </c>
      <c r="F65" s="116"/>
      <c r="G65" s="117"/>
      <c r="H65" s="38">
        <f t="shared" ref="H65:I65" si="22">SUM(H62:H64)</f>
        <v>600000</v>
      </c>
      <c r="I65" s="17">
        <f t="shared" si="22"/>
        <v>499110</v>
      </c>
      <c r="J65" s="18">
        <f t="shared" ref="J65:J67" si="23">I65/H65</f>
        <v>0.83184999999999998</v>
      </c>
      <c r="K65" s="36"/>
      <c r="L65" s="2"/>
      <c r="M65" s="2"/>
      <c r="N65" s="2"/>
      <c r="O65" s="2"/>
      <c r="P65" s="66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">
      <c r="A66" s="2"/>
      <c r="B66" s="33"/>
      <c r="C66" s="77"/>
      <c r="D66" s="135" t="s">
        <v>71</v>
      </c>
      <c r="E66" s="116"/>
      <c r="F66" s="116"/>
      <c r="G66" s="117"/>
      <c r="H66" s="58">
        <f>SUM(H56,H61,H65)</f>
        <v>1650000</v>
      </c>
      <c r="I66" s="58">
        <f>SUM(I61,I65)</f>
        <v>1415310</v>
      </c>
      <c r="J66" s="42">
        <f t="shared" si="23"/>
        <v>0.85776363636363639</v>
      </c>
      <c r="K66" s="43"/>
      <c r="L66" s="2"/>
      <c r="M66" s="2"/>
      <c r="N66" s="2"/>
      <c r="O66" s="2"/>
      <c r="P66" s="66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">
      <c r="A67" s="78"/>
      <c r="B67" s="79"/>
      <c r="C67" s="136" t="s">
        <v>44</v>
      </c>
      <c r="D67" s="116"/>
      <c r="E67" s="116"/>
      <c r="F67" s="116"/>
      <c r="G67" s="117"/>
      <c r="H67" s="80">
        <f t="shared" ref="H67:I67" si="24">SUM(H39,H53,H66)</f>
        <v>7370000</v>
      </c>
      <c r="I67" s="80">
        <f t="shared" si="24"/>
        <v>5838170</v>
      </c>
      <c r="J67" s="81">
        <f t="shared" si="23"/>
        <v>0.79215332428765262</v>
      </c>
      <c r="K67" s="82" t="s">
        <v>121</v>
      </c>
      <c r="L67" s="83"/>
      <c r="M67" s="83"/>
      <c r="N67" s="83"/>
      <c r="O67" s="83"/>
      <c r="P67" s="84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</row>
    <row r="68" spans="1:29" ht="15.75" customHeight="1" x14ac:dyDescent="0.2">
      <c r="A68" s="2"/>
      <c r="B68" s="2"/>
      <c r="C68" s="2"/>
      <c r="D68" s="2"/>
      <c r="E68" s="2"/>
      <c r="F68" s="2"/>
      <c r="G68" s="2"/>
      <c r="H68" s="3"/>
      <c r="I68" s="3"/>
      <c r="J68" s="4"/>
      <c r="K68" s="2"/>
      <c r="L68" s="2"/>
      <c r="M68" s="2"/>
      <c r="N68" s="2"/>
      <c r="O68" s="2"/>
      <c r="P68" s="66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">
      <c r="A69" s="2"/>
      <c r="B69" s="2"/>
      <c r="C69" s="2"/>
      <c r="D69" s="2"/>
      <c r="E69" s="2"/>
      <c r="F69" s="2"/>
      <c r="G69" s="9"/>
      <c r="H69" s="85" t="s">
        <v>5</v>
      </c>
      <c r="I69" s="85" t="s">
        <v>6</v>
      </c>
      <c r="J69" s="86" t="s">
        <v>7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">
      <c r="A70" s="2"/>
      <c r="B70" s="2"/>
      <c r="C70" s="2"/>
      <c r="D70" s="2"/>
      <c r="E70" s="2"/>
      <c r="F70" s="2"/>
      <c r="G70" s="87" t="s">
        <v>122</v>
      </c>
      <c r="H70" s="20">
        <f t="shared" ref="H70:I70" si="25">H21</f>
        <v>9328823</v>
      </c>
      <c r="I70" s="20">
        <f t="shared" si="25"/>
        <v>7602089</v>
      </c>
      <c r="J70" s="88">
        <f t="shared" ref="J70:J71" si="26">I70/H70</f>
        <v>0.81490333775225454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">
      <c r="A71" s="2"/>
      <c r="B71" s="2"/>
      <c r="C71" s="2"/>
      <c r="D71" s="2"/>
      <c r="E71" s="2"/>
      <c r="F71" s="2"/>
      <c r="G71" s="87" t="s">
        <v>45</v>
      </c>
      <c r="H71" s="20">
        <f t="shared" ref="H71:I71" si="27">H67</f>
        <v>7370000</v>
      </c>
      <c r="I71" s="20">
        <f t="shared" si="27"/>
        <v>5838170</v>
      </c>
      <c r="J71" s="88">
        <f t="shared" si="26"/>
        <v>0.79215332428765262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">
      <c r="A72" s="2"/>
      <c r="B72" s="2"/>
      <c r="C72" s="2"/>
      <c r="D72" s="2"/>
      <c r="E72" s="2"/>
      <c r="F72" s="2"/>
      <c r="G72" s="137" t="s">
        <v>123</v>
      </c>
      <c r="H72" s="117"/>
      <c r="I72" s="89">
        <f>I70-I71</f>
        <v>1763919</v>
      </c>
      <c r="J72" s="90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">
      <c r="A73" s="2"/>
      <c r="B73" s="2"/>
      <c r="C73" s="2"/>
      <c r="D73" s="2"/>
      <c r="E73" s="2"/>
      <c r="F73" s="2"/>
      <c r="G73" s="2"/>
      <c r="H73" s="3"/>
      <c r="I73" s="3"/>
      <c r="J73" s="4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">
      <c r="A74" s="2"/>
      <c r="B74" s="2"/>
      <c r="C74" s="2"/>
      <c r="D74" s="2"/>
      <c r="E74" s="2"/>
      <c r="F74" s="2"/>
      <c r="G74" s="9" t="s">
        <v>10</v>
      </c>
      <c r="H74" s="85" t="s">
        <v>5</v>
      </c>
      <c r="I74" s="85" t="s">
        <v>6</v>
      </c>
      <c r="J74" s="86" t="s">
        <v>7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">
      <c r="A75" s="2"/>
      <c r="B75" s="2"/>
      <c r="C75" s="2"/>
      <c r="D75" s="2"/>
      <c r="E75" s="2"/>
      <c r="F75" s="2"/>
      <c r="G75" s="87" t="s">
        <v>122</v>
      </c>
      <c r="H75" s="20">
        <f t="shared" ref="H75:I75" si="28">H11</f>
        <v>4316913</v>
      </c>
      <c r="I75" s="20">
        <f t="shared" si="28"/>
        <v>3390179</v>
      </c>
      <c r="J75" s="88">
        <f>I75/H75</f>
        <v>0.78532483744750015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">
      <c r="A76" s="2"/>
      <c r="B76" s="2"/>
      <c r="C76" s="2"/>
      <c r="D76" s="2"/>
      <c r="E76" s="2"/>
      <c r="F76" s="2"/>
      <c r="G76" s="87" t="s">
        <v>45</v>
      </c>
      <c r="H76" s="91">
        <f>SUM(H39,H53,H66)</f>
        <v>7370000</v>
      </c>
      <c r="I76" s="91">
        <f>I39</f>
        <v>1200000</v>
      </c>
      <c r="J76" s="88">
        <f>I76/H81</f>
        <v>0.51724137931034486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">
      <c r="A77" s="2"/>
      <c r="B77" s="2"/>
      <c r="C77" s="2"/>
      <c r="D77" s="2"/>
      <c r="E77" s="2"/>
      <c r="F77" s="2"/>
      <c r="G77" s="137" t="s">
        <v>123</v>
      </c>
      <c r="H77" s="117"/>
      <c r="I77" s="89">
        <f>I75-I76</f>
        <v>2190179</v>
      </c>
      <c r="J77" s="90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">
      <c r="A78" s="2"/>
      <c r="B78" s="2"/>
      <c r="C78" s="2"/>
      <c r="D78" s="2"/>
      <c r="E78" s="2"/>
      <c r="F78" s="2"/>
      <c r="G78" s="2"/>
      <c r="H78" s="3"/>
      <c r="I78" s="3"/>
      <c r="J78" s="4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">
      <c r="A79" s="2"/>
      <c r="B79" s="2"/>
      <c r="C79" s="2"/>
      <c r="D79" s="2"/>
      <c r="E79" s="2"/>
      <c r="F79" s="2"/>
      <c r="G79" s="9" t="s">
        <v>28</v>
      </c>
      <c r="H79" s="85" t="s">
        <v>5</v>
      </c>
      <c r="I79" s="85" t="s">
        <v>6</v>
      </c>
      <c r="J79" s="86" t="s">
        <v>7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">
      <c r="A80" s="2"/>
      <c r="B80" s="2"/>
      <c r="C80" s="2"/>
      <c r="D80" s="2"/>
      <c r="E80" s="2"/>
      <c r="F80" s="2"/>
      <c r="G80" s="87" t="s">
        <v>122</v>
      </c>
      <c r="H80" s="20">
        <f t="shared" ref="H80:I80" si="29">H17</f>
        <v>5000000</v>
      </c>
      <c r="I80" s="20">
        <f t="shared" si="29"/>
        <v>4200000</v>
      </c>
      <c r="J80" s="88">
        <f t="shared" ref="J80:J81" si="30">I80/H80</f>
        <v>0.84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">
      <c r="A81" s="2"/>
      <c r="B81" s="2"/>
      <c r="C81" s="2"/>
      <c r="D81" s="2"/>
      <c r="E81" s="2"/>
      <c r="F81" s="2"/>
      <c r="G81" s="87" t="s">
        <v>45</v>
      </c>
      <c r="H81" s="20">
        <f t="shared" ref="H81:I81" si="31">H39</f>
        <v>2320000</v>
      </c>
      <c r="I81" s="20">
        <f t="shared" si="31"/>
        <v>1200000</v>
      </c>
      <c r="J81" s="88">
        <f t="shared" si="30"/>
        <v>0.51724137931034486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">
      <c r="A82" s="2"/>
      <c r="B82" s="2"/>
      <c r="C82" s="2"/>
      <c r="D82" s="2"/>
      <c r="E82" s="2"/>
      <c r="F82" s="2"/>
      <c r="G82" s="137" t="s">
        <v>123</v>
      </c>
      <c r="H82" s="117"/>
      <c r="I82" s="89">
        <f>I80-I81</f>
        <v>3000000</v>
      </c>
      <c r="J82" s="90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">
      <c r="A83" s="2"/>
      <c r="B83" s="2"/>
      <c r="C83" s="2"/>
      <c r="D83" s="2"/>
      <c r="E83" s="2"/>
      <c r="F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">
      <c r="A84" s="2"/>
      <c r="B84" s="2"/>
      <c r="C84" s="2"/>
      <c r="D84" s="2"/>
      <c r="E84" s="2"/>
      <c r="F84" s="2"/>
      <c r="G84" s="9" t="s">
        <v>39</v>
      </c>
      <c r="H84" s="85" t="s">
        <v>5</v>
      </c>
      <c r="I84" s="85" t="s">
        <v>6</v>
      </c>
      <c r="J84" s="86" t="s">
        <v>7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">
      <c r="A85" s="2"/>
      <c r="B85" s="2"/>
      <c r="C85" s="2"/>
      <c r="D85" s="2"/>
      <c r="E85" s="2"/>
      <c r="F85" s="2"/>
      <c r="G85" s="87" t="s">
        <v>122</v>
      </c>
      <c r="H85" s="20">
        <f t="shared" ref="H85:I85" si="32">H20</f>
        <v>11910</v>
      </c>
      <c r="I85" s="20">
        <f t="shared" si="32"/>
        <v>11910</v>
      </c>
      <c r="J85" s="88">
        <f>I85/H85</f>
        <v>1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">
      <c r="A86" s="2"/>
      <c r="B86" s="2"/>
      <c r="C86" s="2"/>
      <c r="D86" s="2"/>
      <c r="E86" s="2"/>
      <c r="F86" s="2"/>
      <c r="G86" s="87" t="s">
        <v>45</v>
      </c>
      <c r="H86" s="20">
        <v>0</v>
      </c>
      <c r="I86" s="20">
        <v>0</v>
      </c>
      <c r="J86" s="92" t="s">
        <v>109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">
      <c r="A87" s="2"/>
      <c r="B87" s="2"/>
      <c r="C87" s="2"/>
      <c r="D87" s="2"/>
      <c r="E87" s="2"/>
      <c r="F87" s="2"/>
      <c r="G87" s="137" t="s">
        <v>123</v>
      </c>
      <c r="H87" s="117"/>
      <c r="I87" s="89">
        <f>I85-I86</f>
        <v>11910</v>
      </c>
      <c r="J87" s="90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">
      <c r="A88" s="2"/>
      <c r="B88" s="2"/>
      <c r="C88" s="2"/>
      <c r="D88" s="2"/>
      <c r="E88" s="2"/>
      <c r="F88" s="2"/>
      <c r="G88" s="2"/>
      <c r="H88" s="3"/>
      <c r="I88" s="3"/>
      <c r="J88" s="4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">
      <c r="A89" s="2"/>
      <c r="B89" s="2"/>
      <c r="C89" s="2"/>
      <c r="D89" s="2"/>
      <c r="E89" s="2"/>
      <c r="F89" s="2"/>
      <c r="G89" s="2"/>
      <c r="H89" s="3"/>
      <c r="I89" s="3"/>
      <c r="J89" s="4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">
      <c r="A90" s="2"/>
      <c r="B90" s="2"/>
      <c r="C90" s="2"/>
      <c r="D90" s="2"/>
      <c r="E90" s="2"/>
      <c r="F90" s="2"/>
      <c r="G90" s="2"/>
      <c r="H90" s="3"/>
      <c r="I90" s="3"/>
      <c r="J90" s="4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">
      <c r="A91" s="2"/>
      <c r="B91" s="2"/>
      <c r="C91" s="2"/>
      <c r="D91" s="2"/>
      <c r="E91" s="2"/>
      <c r="F91" s="2"/>
      <c r="G91" s="2"/>
      <c r="H91" s="3"/>
      <c r="I91" s="3"/>
      <c r="J91" s="4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">
      <c r="A92" s="2"/>
      <c r="B92" s="2"/>
      <c r="C92" s="2"/>
      <c r="D92" s="2"/>
      <c r="E92" s="2"/>
      <c r="F92" s="2"/>
      <c r="G92" s="2"/>
      <c r="H92" s="3"/>
      <c r="I92" s="3"/>
      <c r="J92" s="4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">
      <c r="A93" s="2"/>
      <c r="B93" s="2"/>
      <c r="C93" s="2"/>
      <c r="D93" s="2"/>
      <c r="E93" s="2"/>
      <c r="F93" s="2"/>
      <c r="G93" s="2"/>
      <c r="H93" s="3"/>
      <c r="I93" s="3"/>
      <c r="J93" s="4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">
      <c r="A94" s="2"/>
      <c r="B94" s="2"/>
      <c r="C94" s="2"/>
      <c r="D94" s="2"/>
      <c r="E94" s="2"/>
      <c r="F94" s="2"/>
      <c r="G94" s="2"/>
      <c r="H94" s="3"/>
      <c r="I94" s="3"/>
      <c r="J94" s="4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">
      <c r="A95" s="2"/>
      <c r="B95" s="2"/>
      <c r="C95" s="2"/>
      <c r="D95" s="2"/>
      <c r="E95" s="2"/>
      <c r="F95" s="2"/>
      <c r="G95" s="2"/>
      <c r="H95" s="3"/>
      <c r="I95" s="3"/>
      <c r="J95" s="4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">
      <c r="A96" s="2"/>
      <c r="B96" s="2"/>
      <c r="C96" s="2"/>
      <c r="D96" s="2"/>
      <c r="E96" s="2"/>
      <c r="F96" s="2"/>
      <c r="G96" s="2"/>
      <c r="H96" s="3"/>
      <c r="I96" s="3"/>
      <c r="J96" s="4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">
      <c r="A97" s="2"/>
      <c r="B97" s="2"/>
      <c r="C97" s="2"/>
      <c r="D97" s="2"/>
      <c r="E97" s="2"/>
      <c r="F97" s="2"/>
      <c r="G97" s="2"/>
      <c r="H97" s="3"/>
      <c r="I97" s="3"/>
      <c r="J97" s="4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">
      <c r="A98" s="2"/>
      <c r="B98" s="2"/>
      <c r="C98" s="2"/>
      <c r="D98" s="2"/>
      <c r="E98" s="2"/>
      <c r="F98" s="2"/>
      <c r="G98" s="2"/>
      <c r="H98" s="3"/>
      <c r="I98" s="3"/>
      <c r="J98" s="4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">
      <c r="A99" s="2"/>
      <c r="B99" s="2"/>
      <c r="C99" s="2"/>
      <c r="D99" s="2"/>
      <c r="E99" s="2"/>
      <c r="F99" s="2"/>
      <c r="G99" s="2"/>
      <c r="H99" s="3"/>
      <c r="I99" s="3"/>
      <c r="J99" s="4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">
      <c r="A100" s="2"/>
      <c r="B100" s="2"/>
      <c r="C100" s="2"/>
      <c r="D100" s="2"/>
      <c r="E100" s="2"/>
      <c r="F100" s="2"/>
      <c r="G100" s="2"/>
      <c r="H100" s="3"/>
      <c r="I100" s="3"/>
      <c r="J100" s="4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">
      <c r="A101" s="2"/>
      <c r="B101" s="2"/>
      <c r="C101" s="2"/>
      <c r="D101" s="2"/>
      <c r="E101" s="2"/>
      <c r="F101" s="2"/>
      <c r="G101" s="2"/>
      <c r="H101" s="3"/>
      <c r="I101" s="3"/>
      <c r="J101" s="4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">
      <c r="A102" s="2"/>
      <c r="B102" s="2"/>
      <c r="C102" s="2"/>
      <c r="D102" s="2"/>
      <c r="E102" s="2"/>
      <c r="F102" s="2"/>
      <c r="G102" s="2"/>
      <c r="H102" s="3"/>
      <c r="I102" s="3"/>
      <c r="J102" s="4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">
      <c r="A103" s="2"/>
      <c r="B103" s="2"/>
      <c r="C103" s="2"/>
      <c r="D103" s="2"/>
      <c r="E103" s="2"/>
      <c r="F103" s="2"/>
      <c r="G103" s="2"/>
      <c r="H103" s="3"/>
      <c r="I103" s="3"/>
      <c r="J103" s="4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">
      <c r="A104" s="2"/>
      <c r="B104" s="2"/>
      <c r="C104" s="2"/>
      <c r="D104" s="2"/>
      <c r="E104" s="2"/>
      <c r="F104" s="2"/>
      <c r="G104" s="2"/>
      <c r="H104" s="3"/>
      <c r="I104" s="3"/>
      <c r="J104" s="4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">
      <c r="A105" s="2"/>
      <c r="B105" s="2"/>
      <c r="C105" s="2"/>
      <c r="D105" s="2"/>
      <c r="E105" s="2"/>
      <c r="F105" s="2"/>
      <c r="G105" s="2"/>
      <c r="H105" s="3"/>
      <c r="I105" s="3"/>
      <c r="J105" s="4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">
      <c r="A106" s="2"/>
      <c r="B106" s="2"/>
      <c r="C106" s="2"/>
      <c r="D106" s="2"/>
      <c r="E106" s="2"/>
      <c r="F106" s="2"/>
      <c r="G106" s="2"/>
      <c r="H106" s="3"/>
      <c r="I106" s="3"/>
      <c r="J106" s="4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">
      <c r="A107" s="2"/>
      <c r="B107" s="2"/>
      <c r="C107" s="2"/>
      <c r="D107" s="2"/>
      <c r="E107" s="2"/>
      <c r="F107" s="2"/>
      <c r="G107" s="2"/>
      <c r="H107" s="3"/>
      <c r="I107" s="3"/>
      <c r="J107" s="4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">
      <c r="A108" s="2"/>
      <c r="B108" s="2"/>
      <c r="C108" s="2"/>
      <c r="D108" s="2"/>
      <c r="E108" s="2"/>
      <c r="F108" s="2"/>
      <c r="G108" s="2"/>
      <c r="H108" s="3"/>
      <c r="I108" s="3"/>
      <c r="J108" s="4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">
      <c r="A109" s="2"/>
      <c r="B109" s="2"/>
      <c r="C109" s="2"/>
      <c r="D109" s="2"/>
      <c r="E109" s="2"/>
      <c r="F109" s="2"/>
      <c r="G109" s="2"/>
      <c r="H109" s="3"/>
      <c r="I109" s="3"/>
      <c r="J109" s="4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">
      <c r="A110" s="2"/>
      <c r="B110" s="2"/>
      <c r="C110" s="2"/>
      <c r="D110" s="2"/>
      <c r="E110" s="2"/>
      <c r="F110" s="2"/>
      <c r="G110" s="2"/>
      <c r="H110" s="3"/>
      <c r="I110" s="3"/>
      <c r="J110" s="4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">
      <c r="A111" s="2"/>
      <c r="B111" s="2"/>
      <c r="C111" s="2"/>
      <c r="D111" s="2"/>
      <c r="E111" s="2"/>
      <c r="F111" s="2"/>
      <c r="G111" s="2"/>
      <c r="H111" s="3"/>
      <c r="I111" s="3"/>
      <c r="J111" s="4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">
      <c r="A112" s="2"/>
      <c r="B112" s="2"/>
      <c r="C112" s="2"/>
      <c r="D112" s="2"/>
      <c r="E112" s="2"/>
      <c r="F112" s="2"/>
      <c r="G112" s="2"/>
      <c r="H112" s="3"/>
      <c r="I112" s="3"/>
      <c r="J112" s="4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">
      <c r="A113" s="2"/>
      <c r="B113" s="2"/>
      <c r="C113" s="2"/>
      <c r="D113" s="2"/>
      <c r="E113" s="2"/>
      <c r="F113" s="2"/>
      <c r="G113" s="2"/>
      <c r="H113" s="3"/>
      <c r="I113" s="3"/>
      <c r="J113" s="4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">
      <c r="A114" s="2"/>
      <c r="B114" s="2"/>
      <c r="C114" s="2"/>
      <c r="D114" s="2"/>
      <c r="E114" s="2"/>
      <c r="F114" s="2"/>
      <c r="G114" s="2"/>
      <c r="H114" s="3"/>
      <c r="I114" s="3"/>
      <c r="J114" s="4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">
      <c r="A115" s="2"/>
      <c r="B115" s="2"/>
      <c r="C115" s="2"/>
      <c r="D115" s="2"/>
      <c r="E115" s="2"/>
      <c r="F115" s="2"/>
      <c r="G115" s="2"/>
      <c r="H115" s="3"/>
      <c r="I115" s="3"/>
      <c r="J115" s="4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">
      <c r="A116" s="2"/>
      <c r="B116" s="2"/>
      <c r="C116" s="2"/>
      <c r="D116" s="2"/>
      <c r="E116" s="2"/>
      <c r="F116" s="2"/>
      <c r="G116" s="2"/>
      <c r="H116" s="3"/>
      <c r="I116" s="3"/>
      <c r="J116" s="4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">
      <c r="A117" s="2"/>
      <c r="B117" s="2"/>
      <c r="C117" s="2"/>
      <c r="D117" s="2"/>
      <c r="E117" s="2"/>
      <c r="F117" s="2"/>
      <c r="G117" s="2"/>
      <c r="H117" s="3"/>
      <c r="I117" s="3"/>
      <c r="J117" s="4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">
      <c r="A118" s="2"/>
      <c r="B118" s="2"/>
      <c r="C118" s="2"/>
      <c r="D118" s="2"/>
      <c r="E118" s="2"/>
      <c r="F118" s="2"/>
      <c r="G118" s="2"/>
      <c r="H118" s="3"/>
      <c r="I118" s="3"/>
      <c r="J118" s="4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">
      <c r="A119" s="2"/>
      <c r="B119" s="2"/>
      <c r="C119" s="2"/>
      <c r="D119" s="2"/>
      <c r="E119" s="2"/>
      <c r="F119" s="2"/>
      <c r="G119" s="2"/>
      <c r="H119" s="3"/>
      <c r="I119" s="3"/>
      <c r="J119" s="4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">
      <c r="A120" s="2"/>
      <c r="B120" s="2"/>
      <c r="C120" s="2"/>
      <c r="D120" s="2"/>
      <c r="E120" s="2"/>
      <c r="F120" s="2"/>
      <c r="G120" s="2"/>
      <c r="H120" s="3"/>
      <c r="I120" s="3"/>
      <c r="J120" s="4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">
      <c r="A121" s="2"/>
      <c r="B121" s="2"/>
      <c r="C121" s="2"/>
      <c r="D121" s="2"/>
      <c r="E121" s="2"/>
      <c r="F121" s="2"/>
      <c r="G121" s="2"/>
      <c r="H121" s="3"/>
      <c r="I121" s="3"/>
      <c r="J121" s="4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">
      <c r="A122" s="2"/>
      <c r="B122" s="2"/>
      <c r="C122" s="2"/>
      <c r="D122" s="2"/>
      <c r="E122" s="2"/>
      <c r="F122" s="2"/>
      <c r="G122" s="2"/>
      <c r="H122" s="3"/>
      <c r="I122" s="3"/>
      <c r="J122" s="4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">
      <c r="A123" s="2"/>
      <c r="B123" s="2"/>
      <c r="C123" s="2"/>
      <c r="D123" s="2"/>
      <c r="E123" s="2"/>
      <c r="F123" s="2"/>
      <c r="G123" s="2"/>
      <c r="H123" s="3"/>
      <c r="I123" s="3"/>
      <c r="J123" s="4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">
      <c r="A124" s="2"/>
      <c r="B124" s="2"/>
      <c r="C124" s="2"/>
      <c r="D124" s="2"/>
      <c r="E124" s="2"/>
      <c r="F124" s="2"/>
      <c r="G124" s="2"/>
      <c r="H124" s="3"/>
      <c r="I124" s="3"/>
      <c r="J124" s="4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">
      <c r="A125" s="2"/>
      <c r="B125" s="2"/>
      <c r="C125" s="2"/>
      <c r="D125" s="2"/>
      <c r="E125" s="2"/>
      <c r="F125" s="2"/>
      <c r="G125" s="2"/>
      <c r="H125" s="3"/>
      <c r="I125" s="3"/>
      <c r="J125" s="4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">
      <c r="A126" s="2"/>
      <c r="B126" s="2"/>
      <c r="C126" s="2"/>
      <c r="D126" s="2"/>
      <c r="E126" s="2"/>
      <c r="F126" s="2"/>
      <c r="G126" s="2"/>
      <c r="H126" s="3"/>
      <c r="I126" s="3"/>
      <c r="J126" s="4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">
      <c r="A127" s="2"/>
      <c r="B127" s="2"/>
      <c r="C127" s="2"/>
      <c r="D127" s="2"/>
      <c r="E127" s="2"/>
      <c r="F127" s="2"/>
      <c r="G127" s="2"/>
      <c r="H127" s="3"/>
      <c r="I127" s="3"/>
      <c r="J127" s="4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">
      <c r="A128" s="2"/>
      <c r="B128" s="2"/>
      <c r="C128" s="2"/>
      <c r="D128" s="2"/>
      <c r="E128" s="2"/>
      <c r="F128" s="2"/>
      <c r="G128" s="2"/>
      <c r="H128" s="3"/>
      <c r="I128" s="3"/>
      <c r="J128" s="4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">
      <c r="A129" s="2"/>
      <c r="B129" s="2"/>
      <c r="C129" s="2"/>
      <c r="D129" s="2"/>
      <c r="E129" s="2"/>
      <c r="F129" s="2"/>
      <c r="G129" s="2"/>
      <c r="H129" s="3"/>
      <c r="I129" s="3"/>
      <c r="J129" s="4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">
      <c r="A130" s="2"/>
      <c r="B130" s="2"/>
      <c r="C130" s="2"/>
      <c r="D130" s="2"/>
      <c r="E130" s="2"/>
      <c r="F130" s="2"/>
      <c r="G130" s="2"/>
      <c r="H130" s="3"/>
      <c r="I130" s="3"/>
      <c r="J130" s="4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">
      <c r="A131" s="2"/>
      <c r="B131" s="2"/>
      <c r="C131" s="2"/>
      <c r="D131" s="2"/>
      <c r="E131" s="2"/>
      <c r="F131" s="2"/>
      <c r="G131" s="2"/>
      <c r="H131" s="3"/>
      <c r="I131" s="3"/>
      <c r="J131" s="4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">
      <c r="A132" s="2"/>
      <c r="B132" s="2"/>
      <c r="C132" s="2"/>
      <c r="D132" s="2"/>
      <c r="E132" s="2"/>
      <c r="F132" s="2"/>
      <c r="G132" s="2"/>
      <c r="H132" s="3"/>
      <c r="I132" s="3"/>
      <c r="J132" s="4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">
      <c r="A133" s="2"/>
      <c r="B133" s="2"/>
      <c r="C133" s="2"/>
      <c r="D133" s="2"/>
      <c r="E133" s="2"/>
      <c r="F133" s="2"/>
      <c r="G133" s="2"/>
      <c r="H133" s="3"/>
      <c r="I133" s="3"/>
      <c r="J133" s="4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">
      <c r="A134" s="2"/>
      <c r="B134" s="2"/>
      <c r="C134" s="2"/>
      <c r="D134" s="2"/>
      <c r="E134" s="2"/>
      <c r="F134" s="2"/>
      <c r="G134" s="2"/>
      <c r="H134" s="3"/>
      <c r="I134" s="3"/>
      <c r="J134" s="4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">
      <c r="A135" s="2"/>
      <c r="B135" s="2"/>
      <c r="C135" s="2"/>
      <c r="D135" s="2"/>
      <c r="E135" s="2"/>
      <c r="F135" s="2"/>
      <c r="G135" s="2"/>
      <c r="H135" s="3"/>
      <c r="I135" s="3"/>
      <c r="J135" s="4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">
      <c r="A136" s="2"/>
      <c r="B136" s="2"/>
      <c r="C136" s="2"/>
      <c r="D136" s="2"/>
      <c r="E136" s="2"/>
      <c r="F136" s="2"/>
      <c r="G136" s="2"/>
      <c r="H136" s="3"/>
      <c r="I136" s="3"/>
      <c r="J136" s="4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">
      <c r="A137" s="2"/>
      <c r="B137" s="2"/>
      <c r="C137" s="2"/>
      <c r="D137" s="2"/>
      <c r="E137" s="2"/>
      <c r="F137" s="2"/>
      <c r="G137" s="2"/>
      <c r="H137" s="3"/>
      <c r="I137" s="3"/>
      <c r="J137" s="4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">
      <c r="A138" s="2"/>
      <c r="B138" s="2"/>
      <c r="C138" s="2"/>
      <c r="D138" s="2"/>
      <c r="E138" s="2"/>
      <c r="F138" s="2"/>
      <c r="G138" s="2"/>
      <c r="H138" s="3"/>
      <c r="I138" s="3"/>
      <c r="J138" s="4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">
      <c r="A139" s="2"/>
      <c r="B139" s="2"/>
      <c r="C139" s="2"/>
      <c r="D139" s="2"/>
      <c r="E139" s="2"/>
      <c r="F139" s="2"/>
      <c r="G139" s="2"/>
      <c r="H139" s="3"/>
      <c r="I139" s="3"/>
      <c r="J139" s="4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">
      <c r="A140" s="2"/>
      <c r="B140" s="2"/>
      <c r="C140" s="2"/>
      <c r="D140" s="2"/>
      <c r="E140" s="2"/>
      <c r="F140" s="2"/>
      <c r="G140" s="2"/>
      <c r="H140" s="3"/>
      <c r="I140" s="3"/>
      <c r="J140" s="4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">
      <c r="A141" s="2"/>
      <c r="B141" s="2"/>
      <c r="C141" s="2"/>
      <c r="D141" s="2"/>
      <c r="E141" s="2"/>
      <c r="F141" s="2"/>
      <c r="G141" s="2"/>
      <c r="H141" s="3"/>
      <c r="I141" s="3"/>
      <c r="J141" s="4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">
      <c r="A142" s="2"/>
      <c r="B142" s="2"/>
      <c r="C142" s="2"/>
      <c r="D142" s="2"/>
      <c r="E142" s="2"/>
      <c r="F142" s="2"/>
      <c r="G142" s="2"/>
      <c r="H142" s="3"/>
      <c r="I142" s="3"/>
      <c r="J142" s="4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">
      <c r="A143" s="2"/>
      <c r="B143" s="2"/>
      <c r="C143" s="2"/>
      <c r="D143" s="2"/>
      <c r="E143" s="2"/>
      <c r="F143" s="2"/>
      <c r="G143" s="2"/>
      <c r="H143" s="3"/>
      <c r="I143" s="3"/>
      <c r="J143" s="4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">
      <c r="A144" s="2"/>
      <c r="B144" s="2"/>
      <c r="C144" s="2"/>
      <c r="D144" s="2"/>
      <c r="E144" s="2"/>
      <c r="F144" s="2"/>
      <c r="G144" s="2"/>
      <c r="H144" s="3"/>
      <c r="I144" s="3"/>
      <c r="J144" s="4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">
      <c r="A145" s="2"/>
      <c r="B145" s="2"/>
      <c r="C145" s="2"/>
      <c r="D145" s="2"/>
      <c r="E145" s="2"/>
      <c r="F145" s="2"/>
      <c r="G145" s="2"/>
      <c r="H145" s="3"/>
      <c r="I145" s="3"/>
      <c r="J145" s="4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">
      <c r="A146" s="2"/>
      <c r="B146" s="2"/>
      <c r="C146" s="2"/>
      <c r="D146" s="2"/>
      <c r="E146" s="2"/>
      <c r="F146" s="2"/>
      <c r="G146" s="2"/>
      <c r="H146" s="3"/>
      <c r="I146" s="3"/>
      <c r="J146" s="4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">
      <c r="A147" s="2"/>
      <c r="B147" s="2"/>
      <c r="C147" s="2"/>
      <c r="D147" s="2"/>
      <c r="E147" s="2"/>
      <c r="F147" s="2"/>
      <c r="G147" s="2"/>
      <c r="H147" s="3"/>
      <c r="I147" s="3"/>
      <c r="J147" s="4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">
      <c r="A148" s="2"/>
      <c r="B148" s="2"/>
      <c r="C148" s="2"/>
      <c r="D148" s="2"/>
      <c r="E148" s="2"/>
      <c r="F148" s="2"/>
      <c r="G148" s="2"/>
      <c r="H148" s="3"/>
      <c r="I148" s="3"/>
      <c r="J148" s="4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">
      <c r="A149" s="2"/>
      <c r="B149" s="2"/>
      <c r="C149" s="2"/>
      <c r="D149" s="2"/>
      <c r="E149" s="2"/>
      <c r="F149" s="2"/>
      <c r="G149" s="2"/>
      <c r="H149" s="3"/>
      <c r="I149" s="3"/>
      <c r="J149" s="4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">
      <c r="A150" s="2"/>
      <c r="B150" s="2"/>
      <c r="C150" s="2"/>
      <c r="D150" s="2"/>
      <c r="E150" s="2"/>
      <c r="F150" s="2"/>
      <c r="G150" s="2"/>
      <c r="H150" s="3"/>
      <c r="I150" s="3"/>
      <c r="J150" s="4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">
      <c r="A151" s="2"/>
      <c r="B151" s="2"/>
      <c r="C151" s="2"/>
      <c r="D151" s="2"/>
      <c r="E151" s="2"/>
      <c r="F151" s="2"/>
      <c r="G151" s="2"/>
      <c r="H151" s="3"/>
      <c r="I151" s="3"/>
      <c r="J151" s="4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">
      <c r="A152" s="2"/>
      <c r="B152" s="2"/>
      <c r="C152" s="2"/>
      <c r="D152" s="2"/>
      <c r="E152" s="2"/>
      <c r="F152" s="2"/>
      <c r="G152" s="2"/>
      <c r="H152" s="3"/>
      <c r="I152" s="3"/>
      <c r="J152" s="4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">
      <c r="A153" s="2"/>
      <c r="B153" s="2"/>
      <c r="C153" s="2"/>
      <c r="D153" s="2"/>
      <c r="E153" s="2"/>
      <c r="F153" s="2"/>
      <c r="G153" s="2"/>
      <c r="H153" s="3"/>
      <c r="I153" s="3"/>
      <c r="J153" s="4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">
      <c r="A154" s="2"/>
      <c r="B154" s="2"/>
      <c r="C154" s="2"/>
      <c r="D154" s="2"/>
      <c r="E154" s="2"/>
      <c r="F154" s="2"/>
      <c r="G154" s="2"/>
      <c r="H154" s="3"/>
      <c r="I154" s="3"/>
      <c r="J154" s="4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">
      <c r="A155" s="2"/>
      <c r="B155" s="2"/>
      <c r="C155" s="2"/>
      <c r="D155" s="2"/>
      <c r="E155" s="2"/>
      <c r="F155" s="2"/>
      <c r="G155" s="2"/>
      <c r="H155" s="3"/>
      <c r="I155" s="3"/>
      <c r="J155" s="4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">
      <c r="A156" s="2"/>
      <c r="B156" s="2"/>
      <c r="C156" s="2"/>
      <c r="D156" s="2"/>
      <c r="E156" s="2"/>
      <c r="F156" s="2"/>
      <c r="G156" s="2"/>
      <c r="H156" s="3"/>
      <c r="I156" s="3"/>
      <c r="J156" s="4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">
      <c r="A157" s="2"/>
      <c r="B157" s="2"/>
      <c r="C157" s="2"/>
      <c r="D157" s="2"/>
      <c r="E157" s="2"/>
      <c r="F157" s="2"/>
      <c r="G157" s="2"/>
      <c r="H157" s="3"/>
      <c r="I157" s="3"/>
      <c r="J157" s="4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">
      <c r="A158" s="2"/>
      <c r="B158" s="2"/>
      <c r="C158" s="2"/>
      <c r="D158" s="2"/>
      <c r="E158" s="2"/>
      <c r="F158" s="2"/>
      <c r="G158" s="2"/>
      <c r="H158" s="3"/>
      <c r="I158" s="3"/>
      <c r="J158" s="4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">
      <c r="A159" s="2"/>
      <c r="B159" s="2"/>
      <c r="C159" s="2"/>
      <c r="D159" s="2"/>
      <c r="E159" s="2"/>
      <c r="F159" s="2"/>
      <c r="G159" s="2"/>
      <c r="H159" s="3"/>
      <c r="I159" s="3"/>
      <c r="J159" s="4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">
      <c r="A160" s="2"/>
      <c r="B160" s="2"/>
      <c r="C160" s="2"/>
      <c r="D160" s="2"/>
      <c r="E160" s="2"/>
      <c r="F160" s="2"/>
      <c r="G160" s="2"/>
      <c r="H160" s="3"/>
      <c r="I160" s="3"/>
      <c r="J160" s="4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">
      <c r="A161" s="2"/>
      <c r="B161" s="2"/>
      <c r="C161" s="2"/>
      <c r="D161" s="2"/>
      <c r="E161" s="2"/>
      <c r="F161" s="2"/>
      <c r="G161" s="2"/>
      <c r="H161" s="3"/>
      <c r="I161" s="3"/>
      <c r="J161" s="4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">
      <c r="A162" s="2"/>
      <c r="B162" s="2"/>
      <c r="C162" s="2"/>
      <c r="D162" s="2"/>
      <c r="E162" s="2"/>
      <c r="F162" s="2"/>
      <c r="G162" s="2"/>
      <c r="H162" s="3"/>
      <c r="I162" s="3"/>
      <c r="J162" s="4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">
      <c r="A163" s="2"/>
      <c r="B163" s="2"/>
      <c r="C163" s="2"/>
      <c r="D163" s="2"/>
      <c r="E163" s="2"/>
      <c r="F163" s="2"/>
      <c r="G163" s="2"/>
      <c r="H163" s="3"/>
      <c r="I163" s="3"/>
      <c r="J163" s="4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">
      <c r="A164" s="2"/>
      <c r="B164" s="2"/>
      <c r="C164" s="2"/>
      <c r="D164" s="2"/>
      <c r="E164" s="2"/>
      <c r="F164" s="2"/>
      <c r="G164" s="2"/>
      <c r="H164" s="3"/>
      <c r="I164" s="3"/>
      <c r="J164" s="4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">
      <c r="A165" s="2"/>
      <c r="B165" s="2"/>
      <c r="C165" s="2"/>
      <c r="D165" s="2"/>
      <c r="E165" s="2"/>
      <c r="F165" s="2"/>
      <c r="G165" s="2"/>
      <c r="H165" s="3"/>
      <c r="I165" s="3"/>
      <c r="J165" s="4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">
      <c r="A166" s="2"/>
      <c r="B166" s="2"/>
      <c r="C166" s="2"/>
      <c r="D166" s="2"/>
      <c r="E166" s="2"/>
      <c r="F166" s="2"/>
      <c r="G166" s="2"/>
      <c r="H166" s="3"/>
      <c r="I166" s="3"/>
      <c r="J166" s="4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">
      <c r="A167" s="2"/>
      <c r="B167" s="2"/>
      <c r="C167" s="2"/>
      <c r="D167" s="2"/>
      <c r="E167" s="2"/>
      <c r="F167" s="2"/>
      <c r="G167" s="2"/>
      <c r="H167" s="3"/>
      <c r="I167" s="3"/>
      <c r="J167" s="4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">
      <c r="A168" s="2"/>
      <c r="B168" s="2"/>
      <c r="C168" s="2"/>
      <c r="D168" s="2"/>
      <c r="E168" s="2"/>
      <c r="F168" s="2"/>
      <c r="G168" s="2"/>
      <c r="H168" s="3"/>
      <c r="I168" s="3"/>
      <c r="J168" s="4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">
      <c r="A169" s="2"/>
      <c r="B169" s="2"/>
      <c r="C169" s="2"/>
      <c r="D169" s="2"/>
      <c r="E169" s="2"/>
      <c r="F169" s="2"/>
      <c r="G169" s="2"/>
      <c r="H169" s="3"/>
      <c r="I169" s="3"/>
      <c r="J169" s="4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">
      <c r="A170" s="2"/>
      <c r="B170" s="2"/>
      <c r="C170" s="2"/>
      <c r="D170" s="2"/>
      <c r="E170" s="2"/>
      <c r="F170" s="2"/>
      <c r="G170" s="2"/>
      <c r="H170" s="3"/>
      <c r="I170" s="3"/>
      <c r="J170" s="4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">
      <c r="A171" s="2"/>
      <c r="B171" s="2"/>
      <c r="C171" s="2"/>
      <c r="D171" s="2"/>
      <c r="E171" s="2"/>
      <c r="F171" s="2"/>
      <c r="G171" s="2"/>
      <c r="H171" s="3"/>
      <c r="I171" s="3"/>
      <c r="J171" s="4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">
      <c r="A172" s="2"/>
      <c r="B172" s="2"/>
      <c r="C172" s="2"/>
      <c r="D172" s="2"/>
      <c r="E172" s="2"/>
      <c r="F172" s="2"/>
      <c r="G172" s="2"/>
      <c r="H172" s="3"/>
      <c r="I172" s="3"/>
      <c r="J172" s="4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">
      <c r="A173" s="2"/>
      <c r="B173" s="2"/>
      <c r="C173" s="2"/>
      <c r="D173" s="2"/>
      <c r="E173" s="2"/>
      <c r="F173" s="2"/>
      <c r="G173" s="2"/>
      <c r="H173" s="3"/>
      <c r="I173" s="3"/>
      <c r="J173" s="4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">
      <c r="A174" s="2"/>
      <c r="B174" s="2"/>
      <c r="C174" s="2"/>
      <c r="D174" s="2"/>
      <c r="E174" s="2"/>
      <c r="F174" s="2"/>
      <c r="G174" s="2"/>
      <c r="H174" s="3"/>
      <c r="I174" s="3"/>
      <c r="J174" s="4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">
      <c r="A175" s="2"/>
      <c r="B175" s="2"/>
      <c r="C175" s="2"/>
      <c r="D175" s="2"/>
      <c r="E175" s="2"/>
      <c r="F175" s="2"/>
      <c r="G175" s="2"/>
      <c r="H175" s="3"/>
      <c r="I175" s="3"/>
      <c r="J175" s="4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">
      <c r="A176" s="2"/>
      <c r="B176" s="2"/>
      <c r="C176" s="2"/>
      <c r="D176" s="2"/>
      <c r="E176" s="2"/>
      <c r="F176" s="2"/>
      <c r="G176" s="2"/>
      <c r="H176" s="3"/>
      <c r="I176" s="3"/>
      <c r="J176" s="4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">
      <c r="A177" s="2"/>
      <c r="B177" s="2"/>
      <c r="C177" s="2"/>
      <c r="D177" s="2"/>
      <c r="E177" s="2"/>
      <c r="F177" s="2"/>
      <c r="G177" s="2"/>
      <c r="H177" s="3"/>
      <c r="I177" s="3"/>
      <c r="J177" s="4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">
      <c r="A178" s="2"/>
      <c r="B178" s="2"/>
      <c r="C178" s="2"/>
      <c r="D178" s="2"/>
      <c r="E178" s="2"/>
      <c r="F178" s="2"/>
      <c r="G178" s="2"/>
      <c r="H178" s="3"/>
      <c r="I178" s="3"/>
      <c r="J178" s="4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">
      <c r="A179" s="2"/>
      <c r="B179" s="2"/>
      <c r="C179" s="2"/>
      <c r="D179" s="2"/>
      <c r="E179" s="2"/>
      <c r="F179" s="2"/>
      <c r="G179" s="2"/>
      <c r="H179" s="3"/>
      <c r="I179" s="3"/>
      <c r="J179" s="4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">
      <c r="A180" s="2"/>
      <c r="B180" s="2"/>
      <c r="C180" s="2"/>
      <c r="D180" s="2"/>
      <c r="E180" s="2"/>
      <c r="F180" s="2"/>
      <c r="G180" s="2"/>
      <c r="H180" s="3"/>
      <c r="I180" s="3"/>
      <c r="J180" s="4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">
      <c r="A181" s="2"/>
      <c r="B181" s="2"/>
      <c r="C181" s="2"/>
      <c r="D181" s="2"/>
      <c r="E181" s="2"/>
      <c r="F181" s="2"/>
      <c r="G181" s="2"/>
      <c r="H181" s="3"/>
      <c r="I181" s="3"/>
      <c r="J181" s="4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">
      <c r="A182" s="2"/>
      <c r="B182" s="2"/>
      <c r="C182" s="2"/>
      <c r="D182" s="2"/>
      <c r="E182" s="2"/>
      <c r="F182" s="2"/>
      <c r="G182" s="2"/>
      <c r="H182" s="3"/>
      <c r="I182" s="3"/>
      <c r="J182" s="4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">
      <c r="A183" s="2"/>
      <c r="B183" s="2"/>
      <c r="C183" s="2"/>
      <c r="D183" s="2"/>
      <c r="E183" s="2"/>
      <c r="F183" s="2"/>
      <c r="G183" s="2"/>
      <c r="H183" s="3"/>
      <c r="I183" s="3"/>
      <c r="J183" s="4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">
      <c r="A184" s="2"/>
      <c r="B184" s="2"/>
      <c r="C184" s="2"/>
      <c r="D184" s="2"/>
      <c r="E184" s="2"/>
      <c r="F184" s="2"/>
      <c r="G184" s="2"/>
      <c r="H184" s="3"/>
      <c r="I184" s="3"/>
      <c r="J184" s="4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">
      <c r="A185" s="2"/>
      <c r="B185" s="2"/>
      <c r="C185" s="2"/>
      <c r="D185" s="2"/>
      <c r="E185" s="2"/>
      <c r="F185" s="2"/>
      <c r="G185" s="2"/>
      <c r="H185" s="3"/>
      <c r="I185" s="3"/>
      <c r="J185" s="4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">
      <c r="A186" s="2"/>
      <c r="B186" s="2"/>
      <c r="C186" s="2"/>
      <c r="D186" s="2"/>
      <c r="E186" s="2"/>
      <c r="F186" s="2"/>
      <c r="G186" s="2"/>
      <c r="H186" s="3"/>
      <c r="I186" s="3"/>
      <c r="J186" s="4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">
      <c r="A187" s="2"/>
      <c r="B187" s="2"/>
      <c r="C187" s="2"/>
      <c r="D187" s="2"/>
      <c r="E187" s="2"/>
      <c r="F187" s="2"/>
      <c r="G187" s="2"/>
      <c r="H187" s="3"/>
      <c r="I187" s="3"/>
      <c r="J187" s="4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">
      <c r="A188" s="2"/>
      <c r="B188" s="2"/>
      <c r="C188" s="2"/>
      <c r="D188" s="2"/>
      <c r="E188" s="2"/>
      <c r="F188" s="2"/>
      <c r="G188" s="2"/>
      <c r="H188" s="3"/>
      <c r="I188" s="3"/>
      <c r="J188" s="4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">
      <c r="A189" s="2"/>
      <c r="B189" s="2"/>
      <c r="C189" s="2"/>
      <c r="D189" s="2"/>
      <c r="E189" s="2"/>
      <c r="F189" s="2"/>
      <c r="G189" s="2"/>
      <c r="H189" s="3"/>
      <c r="I189" s="3"/>
      <c r="J189" s="4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">
      <c r="A190" s="2"/>
      <c r="B190" s="2"/>
      <c r="C190" s="2"/>
      <c r="D190" s="2"/>
      <c r="E190" s="2"/>
      <c r="F190" s="2"/>
      <c r="G190" s="2"/>
      <c r="H190" s="3"/>
      <c r="I190" s="3"/>
      <c r="J190" s="4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">
      <c r="A191" s="2"/>
      <c r="B191" s="2"/>
      <c r="C191" s="2"/>
      <c r="D191" s="2"/>
      <c r="E191" s="2"/>
      <c r="F191" s="2"/>
      <c r="G191" s="2"/>
      <c r="H191" s="3"/>
      <c r="I191" s="3"/>
      <c r="J191" s="4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">
      <c r="A192" s="2"/>
      <c r="B192" s="2"/>
      <c r="C192" s="2"/>
      <c r="D192" s="2"/>
      <c r="E192" s="2"/>
      <c r="F192" s="2"/>
      <c r="G192" s="2"/>
      <c r="H192" s="3"/>
      <c r="I192" s="3"/>
      <c r="J192" s="4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">
      <c r="A193" s="2"/>
      <c r="B193" s="2"/>
      <c r="C193" s="2"/>
      <c r="D193" s="2"/>
      <c r="E193" s="2"/>
      <c r="F193" s="2"/>
      <c r="G193" s="2"/>
      <c r="H193" s="3"/>
      <c r="I193" s="3"/>
      <c r="J193" s="4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">
      <c r="A194" s="2"/>
      <c r="B194" s="2"/>
      <c r="C194" s="2"/>
      <c r="D194" s="2"/>
      <c r="E194" s="2"/>
      <c r="F194" s="2"/>
      <c r="G194" s="2"/>
      <c r="H194" s="3"/>
      <c r="I194" s="3"/>
      <c r="J194" s="4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">
      <c r="A195" s="2"/>
      <c r="B195" s="2"/>
      <c r="C195" s="2"/>
      <c r="D195" s="2"/>
      <c r="E195" s="2"/>
      <c r="F195" s="2"/>
      <c r="G195" s="2"/>
      <c r="H195" s="3"/>
      <c r="I195" s="3"/>
      <c r="J195" s="4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">
      <c r="A196" s="2"/>
      <c r="B196" s="2"/>
      <c r="C196" s="2"/>
      <c r="D196" s="2"/>
      <c r="E196" s="2"/>
      <c r="F196" s="2"/>
      <c r="G196" s="2"/>
      <c r="H196" s="3"/>
      <c r="I196" s="3"/>
      <c r="J196" s="4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">
      <c r="A197" s="2"/>
      <c r="B197" s="2"/>
      <c r="C197" s="2"/>
      <c r="D197" s="2"/>
      <c r="E197" s="2"/>
      <c r="F197" s="2"/>
      <c r="G197" s="2"/>
      <c r="H197" s="3"/>
      <c r="I197" s="3"/>
      <c r="J197" s="4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">
      <c r="A198" s="2"/>
      <c r="B198" s="2"/>
      <c r="C198" s="2"/>
      <c r="D198" s="2"/>
      <c r="E198" s="2"/>
      <c r="F198" s="2"/>
      <c r="G198" s="2"/>
      <c r="H198" s="3"/>
      <c r="I198" s="3"/>
      <c r="J198" s="4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">
      <c r="A199" s="2"/>
      <c r="B199" s="2"/>
      <c r="C199" s="2"/>
      <c r="D199" s="2"/>
      <c r="E199" s="2"/>
      <c r="F199" s="2"/>
      <c r="G199" s="2"/>
      <c r="H199" s="3"/>
      <c r="I199" s="3"/>
      <c r="J199" s="4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">
      <c r="A200" s="2"/>
      <c r="B200" s="2"/>
      <c r="C200" s="2"/>
      <c r="D200" s="2"/>
      <c r="E200" s="2"/>
      <c r="F200" s="2"/>
      <c r="G200" s="2"/>
      <c r="H200" s="3"/>
      <c r="I200" s="3"/>
      <c r="J200" s="4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">
      <c r="A201" s="2"/>
      <c r="B201" s="2"/>
      <c r="C201" s="2"/>
      <c r="D201" s="2"/>
      <c r="E201" s="2"/>
      <c r="F201" s="2"/>
      <c r="G201" s="2"/>
      <c r="H201" s="3"/>
      <c r="I201" s="3"/>
      <c r="J201" s="4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">
      <c r="A202" s="2"/>
      <c r="B202" s="2"/>
      <c r="C202" s="2"/>
      <c r="D202" s="2"/>
      <c r="E202" s="2"/>
      <c r="F202" s="2"/>
      <c r="G202" s="2"/>
      <c r="H202" s="3"/>
      <c r="I202" s="3"/>
      <c r="J202" s="4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">
      <c r="A203" s="2"/>
      <c r="B203" s="2"/>
      <c r="C203" s="2"/>
      <c r="D203" s="2"/>
      <c r="E203" s="2"/>
      <c r="F203" s="2"/>
      <c r="G203" s="2"/>
      <c r="H203" s="3"/>
      <c r="I203" s="3"/>
      <c r="J203" s="4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">
      <c r="A204" s="2"/>
      <c r="B204" s="2"/>
      <c r="C204" s="2"/>
      <c r="D204" s="2"/>
      <c r="E204" s="2"/>
      <c r="F204" s="2"/>
      <c r="G204" s="2"/>
      <c r="H204" s="3"/>
      <c r="I204" s="3"/>
      <c r="J204" s="4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">
      <c r="A205" s="2"/>
      <c r="B205" s="2"/>
      <c r="C205" s="2"/>
      <c r="D205" s="2"/>
      <c r="E205" s="2"/>
      <c r="F205" s="2"/>
      <c r="G205" s="2"/>
      <c r="H205" s="3"/>
      <c r="I205" s="3"/>
      <c r="J205" s="4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">
      <c r="A206" s="2"/>
      <c r="B206" s="2"/>
      <c r="C206" s="2"/>
      <c r="D206" s="2"/>
      <c r="E206" s="2"/>
      <c r="F206" s="2"/>
      <c r="G206" s="2"/>
      <c r="H206" s="3"/>
      <c r="I206" s="3"/>
      <c r="J206" s="4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">
      <c r="A207" s="2"/>
      <c r="B207" s="2"/>
      <c r="C207" s="2"/>
      <c r="D207" s="2"/>
      <c r="E207" s="2"/>
      <c r="F207" s="2"/>
      <c r="G207" s="2"/>
      <c r="H207" s="3"/>
      <c r="I207" s="3"/>
      <c r="J207" s="4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">
      <c r="A208" s="2"/>
      <c r="B208" s="2"/>
      <c r="C208" s="2"/>
      <c r="D208" s="2"/>
      <c r="E208" s="2"/>
      <c r="F208" s="2"/>
      <c r="G208" s="2"/>
      <c r="H208" s="3"/>
      <c r="I208" s="3"/>
      <c r="J208" s="4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">
      <c r="A209" s="2"/>
      <c r="B209" s="2"/>
      <c r="C209" s="2"/>
      <c r="D209" s="2"/>
      <c r="E209" s="2"/>
      <c r="F209" s="2"/>
      <c r="G209" s="2"/>
      <c r="H209" s="3"/>
      <c r="I209" s="3"/>
      <c r="J209" s="4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">
      <c r="A210" s="2"/>
      <c r="B210" s="2"/>
      <c r="C210" s="2"/>
      <c r="D210" s="2"/>
      <c r="E210" s="2"/>
      <c r="F210" s="2"/>
      <c r="G210" s="2"/>
      <c r="H210" s="3"/>
      <c r="I210" s="3"/>
      <c r="J210" s="4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">
      <c r="A211" s="2"/>
      <c r="B211" s="2"/>
      <c r="C211" s="2"/>
      <c r="D211" s="2"/>
      <c r="E211" s="2"/>
      <c r="F211" s="2"/>
      <c r="G211" s="2"/>
      <c r="H211" s="3"/>
      <c r="I211" s="3"/>
      <c r="J211" s="4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">
      <c r="A212" s="2"/>
      <c r="B212" s="2"/>
      <c r="C212" s="2"/>
      <c r="D212" s="2"/>
      <c r="E212" s="2"/>
      <c r="F212" s="2"/>
      <c r="G212" s="2"/>
      <c r="H212" s="3"/>
      <c r="I212" s="3"/>
      <c r="J212" s="4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">
      <c r="A213" s="2"/>
      <c r="B213" s="2"/>
      <c r="C213" s="2"/>
      <c r="D213" s="2"/>
      <c r="E213" s="2"/>
      <c r="F213" s="2"/>
      <c r="G213" s="2"/>
      <c r="H213" s="3"/>
      <c r="I213" s="3"/>
      <c r="J213" s="4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">
      <c r="A214" s="2"/>
      <c r="B214" s="2"/>
      <c r="C214" s="2"/>
      <c r="D214" s="2"/>
      <c r="E214" s="2"/>
      <c r="F214" s="2"/>
      <c r="G214" s="2"/>
      <c r="H214" s="3"/>
      <c r="I214" s="3"/>
      <c r="J214" s="4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">
      <c r="A215" s="2"/>
      <c r="B215" s="2"/>
      <c r="C215" s="2"/>
      <c r="D215" s="2"/>
      <c r="E215" s="2"/>
      <c r="F215" s="2"/>
      <c r="G215" s="2"/>
      <c r="H215" s="3"/>
      <c r="I215" s="3"/>
      <c r="J215" s="4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">
      <c r="A216" s="2"/>
      <c r="B216" s="2"/>
      <c r="C216" s="2"/>
      <c r="D216" s="2"/>
      <c r="E216" s="2"/>
      <c r="F216" s="2"/>
      <c r="G216" s="2"/>
      <c r="H216" s="3"/>
      <c r="I216" s="3"/>
      <c r="J216" s="4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">
      <c r="A217" s="2"/>
      <c r="B217" s="2"/>
      <c r="C217" s="2"/>
      <c r="D217" s="2"/>
      <c r="E217" s="2"/>
      <c r="F217" s="2"/>
      <c r="G217" s="2"/>
      <c r="H217" s="3"/>
      <c r="I217" s="3"/>
      <c r="J217" s="4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">
      <c r="A218" s="2"/>
      <c r="B218" s="2"/>
      <c r="C218" s="2"/>
      <c r="D218" s="2"/>
      <c r="E218" s="2"/>
      <c r="F218" s="2"/>
      <c r="G218" s="2"/>
      <c r="H218" s="3"/>
      <c r="I218" s="3"/>
      <c r="J218" s="4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">
      <c r="A219" s="2"/>
      <c r="B219" s="2"/>
      <c r="C219" s="2"/>
      <c r="D219" s="2"/>
      <c r="E219" s="2"/>
      <c r="F219" s="2"/>
      <c r="G219" s="2"/>
      <c r="H219" s="3"/>
      <c r="I219" s="3"/>
      <c r="J219" s="4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">
      <c r="A220" s="2"/>
      <c r="B220" s="2"/>
      <c r="C220" s="2"/>
      <c r="D220" s="2"/>
      <c r="E220" s="2"/>
      <c r="F220" s="2"/>
      <c r="G220" s="2"/>
      <c r="H220" s="3"/>
      <c r="I220" s="3"/>
      <c r="J220" s="4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">
      <c r="A221" s="2"/>
      <c r="B221" s="2"/>
      <c r="C221" s="2"/>
      <c r="D221" s="2"/>
      <c r="E221" s="2"/>
      <c r="F221" s="2"/>
      <c r="G221" s="2"/>
      <c r="H221" s="3"/>
      <c r="I221" s="3"/>
      <c r="J221" s="4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">
      <c r="A222" s="2"/>
      <c r="B222" s="2"/>
      <c r="C222" s="2"/>
      <c r="D222" s="2"/>
      <c r="E222" s="2"/>
      <c r="F222" s="2"/>
      <c r="G222" s="2"/>
      <c r="H222" s="3"/>
      <c r="I222" s="3"/>
      <c r="J222" s="4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">
      <c r="A223" s="2"/>
      <c r="B223" s="2"/>
      <c r="C223" s="2"/>
      <c r="D223" s="2"/>
      <c r="E223" s="2"/>
      <c r="F223" s="2"/>
      <c r="G223" s="2"/>
      <c r="H223" s="3"/>
      <c r="I223" s="3"/>
      <c r="J223" s="4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">
      <c r="A224" s="2"/>
      <c r="B224" s="2"/>
      <c r="C224" s="2"/>
      <c r="D224" s="2"/>
      <c r="E224" s="2"/>
      <c r="F224" s="2"/>
      <c r="G224" s="2"/>
      <c r="H224" s="3"/>
      <c r="I224" s="3"/>
      <c r="J224" s="4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">
      <c r="A225" s="2"/>
      <c r="B225" s="2"/>
      <c r="C225" s="2"/>
      <c r="D225" s="2"/>
      <c r="E225" s="2"/>
      <c r="F225" s="2"/>
      <c r="G225" s="2"/>
      <c r="H225" s="3"/>
      <c r="I225" s="3"/>
      <c r="J225" s="4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">
      <c r="A226" s="2"/>
      <c r="B226" s="2"/>
      <c r="C226" s="2"/>
      <c r="D226" s="2"/>
      <c r="E226" s="2"/>
      <c r="F226" s="2"/>
      <c r="G226" s="2"/>
      <c r="H226" s="3"/>
      <c r="I226" s="3"/>
      <c r="J226" s="4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">
      <c r="A227" s="2"/>
      <c r="B227" s="2"/>
      <c r="C227" s="2"/>
      <c r="D227" s="2"/>
      <c r="E227" s="2"/>
      <c r="F227" s="2"/>
      <c r="G227" s="2"/>
      <c r="H227" s="3"/>
      <c r="I227" s="3"/>
      <c r="J227" s="4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">
      <c r="A228" s="2"/>
      <c r="B228" s="2"/>
      <c r="C228" s="2"/>
      <c r="D228" s="2"/>
      <c r="E228" s="2"/>
      <c r="F228" s="2"/>
      <c r="G228" s="2"/>
      <c r="H228" s="3"/>
      <c r="I228" s="3"/>
      <c r="J228" s="4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">
      <c r="A229" s="2"/>
      <c r="B229" s="2"/>
      <c r="C229" s="2"/>
      <c r="D229" s="2"/>
      <c r="E229" s="2"/>
      <c r="F229" s="2"/>
      <c r="G229" s="2"/>
      <c r="H229" s="3"/>
      <c r="I229" s="3"/>
      <c r="J229" s="4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">
      <c r="A230" s="2"/>
      <c r="B230" s="2"/>
      <c r="C230" s="2"/>
      <c r="D230" s="2"/>
      <c r="E230" s="2"/>
      <c r="F230" s="2"/>
      <c r="G230" s="2"/>
      <c r="H230" s="3"/>
      <c r="I230" s="3"/>
      <c r="J230" s="4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">
      <c r="A231" s="2"/>
      <c r="B231" s="2"/>
      <c r="C231" s="2"/>
      <c r="D231" s="2"/>
      <c r="E231" s="2"/>
      <c r="F231" s="2"/>
      <c r="G231" s="2"/>
      <c r="H231" s="3"/>
      <c r="I231" s="3"/>
      <c r="J231" s="4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">
      <c r="A232" s="2"/>
      <c r="B232" s="2"/>
      <c r="C232" s="2"/>
      <c r="D232" s="2"/>
      <c r="E232" s="2"/>
      <c r="F232" s="2"/>
      <c r="G232" s="2"/>
      <c r="H232" s="3"/>
      <c r="I232" s="3"/>
      <c r="J232" s="4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">
      <c r="A233" s="2"/>
      <c r="B233" s="2"/>
      <c r="C233" s="2"/>
      <c r="D233" s="2"/>
      <c r="E233" s="2"/>
      <c r="F233" s="2"/>
      <c r="G233" s="2"/>
      <c r="H233" s="3"/>
      <c r="I233" s="3"/>
      <c r="J233" s="4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">
      <c r="A234" s="2"/>
      <c r="B234" s="2"/>
      <c r="C234" s="2"/>
      <c r="D234" s="2"/>
      <c r="E234" s="2"/>
      <c r="F234" s="2"/>
      <c r="G234" s="2"/>
      <c r="H234" s="3"/>
      <c r="I234" s="3"/>
      <c r="J234" s="4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">
      <c r="A235" s="2"/>
      <c r="B235" s="2"/>
      <c r="C235" s="2"/>
      <c r="D235" s="2"/>
      <c r="E235" s="2"/>
      <c r="F235" s="2"/>
      <c r="G235" s="2"/>
      <c r="H235" s="3"/>
      <c r="I235" s="3"/>
      <c r="J235" s="4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">
      <c r="A236" s="2"/>
      <c r="B236" s="2"/>
      <c r="C236" s="2"/>
      <c r="D236" s="2"/>
      <c r="E236" s="2"/>
      <c r="F236" s="2"/>
      <c r="G236" s="2"/>
      <c r="H236" s="3"/>
      <c r="I236" s="3"/>
      <c r="J236" s="4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">
      <c r="A237" s="2"/>
      <c r="B237" s="2"/>
      <c r="C237" s="2"/>
      <c r="D237" s="2"/>
      <c r="E237" s="2"/>
      <c r="F237" s="2"/>
      <c r="G237" s="2"/>
      <c r="H237" s="3"/>
      <c r="I237" s="3"/>
      <c r="J237" s="4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">
      <c r="A238" s="2"/>
      <c r="B238" s="2"/>
      <c r="C238" s="2"/>
      <c r="D238" s="2"/>
      <c r="E238" s="2"/>
      <c r="F238" s="2"/>
      <c r="G238" s="2"/>
      <c r="H238" s="3"/>
      <c r="I238" s="3"/>
      <c r="J238" s="4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">
      <c r="A239" s="2"/>
      <c r="B239" s="2"/>
      <c r="C239" s="2"/>
      <c r="D239" s="2"/>
      <c r="E239" s="2"/>
      <c r="F239" s="2"/>
      <c r="G239" s="2"/>
      <c r="H239" s="3"/>
      <c r="I239" s="3"/>
      <c r="J239" s="4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 x14ac:dyDescent="0.2">
      <c r="A240" s="2"/>
      <c r="B240" s="2"/>
      <c r="C240" s="2"/>
      <c r="D240" s="2"/>
      <c r="E240" s="2"/>
      <c r="F240" s="2"/>
      <c r="G240" s="2"/>
      <c r="H240" s="3"/>
      <c r="I240" s="3"/>
      <c r="J240" s="4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 x14ac:dyDescent="0.2">
      <c r="A241" s="2"/>
      <c r="B241" s="2"/>
      <c r="C241" s="2"/>
      <c r="D241" s="2"/>
      <c r="E241" s="2"/>
      <c r="F241" s="2"/>
      <c r="G241" s="2"/>
      <c r="H241" s="3"/>
      <c r="I241" s="3"/>
      <c r="J241" s="4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 x14ac:dyDescent="0.2">
      <c r="A242" s="2"/>
      <c r="B242" s="2"/>
      <c r="C242" s="2"/>
      <c r="D242" s="2"/>
      <c r="E242" s="2"/>
      <c r="F242" s="2"/>
      <c r="G242" s="2"/>
      <c r="H242" s="3"/>
      <c r="I242" s="3"/>
      <c r="J242" s="4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 x14ac:dyDescent="0.2">
      <c r="A243" s="2"/>
      <c r="B243" s="2"/>
      <c r="C243" s="2"/>
      <c r="D243" s="2"/>
      <c r="E243" s="2"/>
      <c r="F243" s="2"/>
      <c r="G243" s="2"/>
      <c r="H243" s="3"/>
      <c r="I243" s="3"/>
      <c r="J243" s="4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 x14ac:dyDescent="0.2">
      <c r="A244" s="2"/>
      <c r="B244" s="2"/>
      <c r="C244" s="2"/>
      <c r="D244" s="2"/>
      <c r="E244" s="2"/>
      <c r="F244" s="2"/>
      <c r="G244" s="2"/>
      <c r="H244" s="3"/>
      <c r="I244" s="3"/>
      <c r="J244" s="4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 x14ac:dyDescent="0.2">
      <c r="A245" s="2"/>
      <c r="B245" s="2"/>
      <c r="C245" s="2"/>
      <c r="D245" s="2"/>
      <c r="E245" s="2"/>
      <c r="F245" s="2"/>
      <c r="G245" s="2"/>
      <c r="H245" s="3"/>
      <c r="I245" s="3"/>
      <c r="J245" s="4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 x14ac:dyDescent="0.2">
      <c r="A246" s="2"/>
      <c r="B246" s="2"/>
      <c r="C246" s="2"/>
      <c r="D246" s="2"/>
      <c r="E246" s="2"/>
      <c r="F246" s="2"/>
      <c r="G246" s="2"/>
      <c r="H246" s="3"/>
      <c r="I246" s="3"/>
      <c r="J246" s="4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 x14ac:dyDescent="0.2">
      <c r="A247" s="2"/>
      <c r="B247" s="2"/>
      <c r="C247" s="2"/>
      <c r="D247" s="2"/>
      <c r="E247" s="2"/>
      <c r="F247" s="2"/>
      <c r="G247" s="2"/>
      <c r="H247" s="3"/>
      <c r="I247" s="3"/>
      <c r="J247" s="4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 x14ac:dyDescent="0.2">
      <c r="A248" s="2"/>
      <c r="B248" s="2"/>
      <c r="C248" s="2"/>
      <c r="D248" s="2"/>
      <c r="E248" s="2"/>
      <c r="F248" s="2"/>
      <c r="G248" s="2"/>
      <c r="H248" s="3"/>
      <c r="I248" s="3"/>
      <c r="J248" s="4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 x14ac:dyDescent="0.2">
      <c r="A249" s="2"/>
      <c r="B249" s="2"/>
      <c r="C249" s="2"/>
      <c r="D249" s="2"/>
      <c r="E249" s="2"/>
      <c r="F249" s="2"/>
      <c r="G249" s="2"/>
      <c r="H249" s="3"/>
      <c r="I249" s="3"/>
      <c r="J249" s="4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 x14ac:dyDescent="0.2">
      <c r="A250" s="2"/>
      <c r="B250" s="2"/>
      <c r="C250" s="2"/>
      <c r="D250" s="2"/>
      <c r="E250" s="2"/>
      <c r="F250" s="2"/>
      <c r="G250" s="2"/>
      <c r="H250" s="3"/>
      <c r="I250" s="3"/>
      <c r="J250" s="4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 x14ac:dyDescent="0.2">
      <c r="A251" s="2"/>
      <c r="B251" s="2"/>
      <c r="C251" s="2"/>
      <c r="D251" s="2"/>
      <c r="E251" s="2"/>
      <c r="F251" s="2"/>
      <c r="G251" s="2"/>
      <c r="H251" s="3"/>
      <c r="I251" s="3"/>
      <c r="J251" s="4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 x14ac:dyDescent="0.2">
      <c r="A252" s="2"/>
      <c r="B252" s="2"/>
      <c r="C252" s="2"/>
      <c r="D252" s="2"/>
      <c r="E252" s="2"/>
      <c r="F252" s="2"/>
      <c r="G252" s="2"/>
      <c r="H252" s="3"/>
      <c r="I252" s="3"/>
      <c r="J252" s="4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 x14ac:dyDescent="0.2">
      <c r="A253" s="2"/>
      <c r="B253" s="2"/>
      <c r="C253" s="2"/>
      <c r="D253" s="2"/>
      <c r="E253" s="2"/>
      <c r="F253" s="2"/>
      <c r="G253" s="2"/>
      <c r="H253" s="3"/>
      <c r="I253" s="3"/>
      <c r="J253" s="4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 x14ac:dyDescent="0.2">
      <c r="A254" s="2"/>
      <c r="B254" s="2"/>
      <c r="C254" s="2"/>
      <c r="D254" s="2"/>
      <c r="E254" s="2"/>
      <c r="F254" s="2"/>
      <c r="G254" s="2"/>
      <c r="H254" s="3"/>
      <c r="I254" s="3"/>
      <c r="J254" s="4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 x14ac:dyDescent="0.2">
      <c r="A255" s="2"/>
      <c r="B255" s="2"/>
      <c r="C255" s="2"/>
      <c r="D255" s="2"/>
      <c r="E255" s="2"/>
      <c r="F255" s="2"/>
      <c r="G255" s="2"/>
      <c r="H255" s="3"/>
      <c r="I255" s="3"/>
      <c r="J255" s="4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 x14ac:dyDescent="0.2">
      <c r="A256" s="2"/>
      <c r="B256" s="2"/>
      <c r="C256" s="2"/>
      <c r="D256" s="2"/>
      <c r="E256" s="2"/>
      <c r="F256" s="2"/>
      <c r="G256" s="2"/>
      <c r="H256" s="3"/>
      <c r="I256" s="3"/>
      <c r="J256" s="4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 x14ac:dyDescent="0.2">
      <c r="A257" s="2"/>
      <c r="B257" s="2"/>
      <c r="C257" s="2"/>
      <c r="D257" s="2"/>
      <c r="E257" s="2"/>
      <c r="F257" s="2"/>
      <c r="G257" s="2"/>
      <c r="H257" s="3"/>
      <c r="I257" s="3"/>
      <c r="J257" s="4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 x14ac:dyDescent="0.2">
      <c r="A258" s="2"/>
      <c r="B258" s="2"/>
      <c r="C258" s="2"/>
      <c r="D258" s="2"/>
      <c r="E258" s="2"/>
      <c r="F258" s="2"/>
      <c r="G258" s="2"/>
      <c r="H258" s="3"/>
      <c r="I258" s="3"/>
      <c r="J258" s="4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 x14ac:dyDescent="0.2">
      <c r="A259" s="2"/>
      <c r="B259" s="2"/>
      <c r="C259" s="2"/>
      <c r="D259" s="2"/>
      <c r="E259" s="2"/>
      <c r="F259" s="2"/>
      <c r="G259" s="2"/>
      <c r="H259" s="3"/>
      <c r="I259" s="3"/>
      <c r="J259" s="4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 x14ac:dyDescent="0.2">
      <c r="A260" s="2"/>
      <c r="B260" s="2"/>
      <c r="C260" s="2"/>
      <c r="D260" s="2"/>
      <c r="E260" s="2"/>
      <c r="F260" s="2"/>
      <c r="G260" s="2"/>
      <c r="H260" s="3"/>
      <c r="I260" s="3"/>
      <c r="J260" s="4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 x14ac:dyDescent="0.2">
      <c r="A261" s="2"/>
      <c r="B261" s="2"/>
      <c r="C261" s="2"/>
      <c r="D261" s="2"/>
      <c r="E261" s="2"/>
      <c r="F261" s="2"/>
      <c r="G261" s="2"/>
      <c r="H261" s="3"/>
      <c r="I261" s="3"/>
      <c r="J261" s="4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 x14ac:dyDescent="0.2">
      <c r="A262" s="2"/>
      <c r="B262" s="2"/>
      <c r="C262" s="2"/>
      <c r="D262" s="2"/>
      <c r="E262" s="2"/>
      <c r="F262" s="2"/>
      <c r="G262" s="2"/>
      <c r="H262" s="3"/>
      <c r="I262" s="3"/>
      <c r="J262" s="4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 x14ac:dyDescent="0.2">
      <c r="A263" s="2"/>
      <c r="B263" s="2"/>
      <c r="C263" s="2"/>
      <c r="D263" s="2"/>
      <c r="E263" s="2"/>
      <c r="F263" s="2"/>
      <c r="G263" s="2"/>
      <c r="H263" s="3"/>
      <c r="I263" s="3"/>
      <c r="J263" s="4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 x14ac:dyDescent="0.2">
      <c r="A264" s="2"/>
      <c r="B264" s="2"/>
      <c r="C264" s="2"/>
      <c r="D264" s="2"/>
      <c r="E264" s="2"/>
      <c r="F264" s="2"/>
      <c r="G264" s="2"/>
      <c r="H264" s="3"/>
      <c r="I264" s="3"/>
      <c r="J264" s="4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 x14ac:dyDescent="0.2">
      <c r="A265" s="2"/>
      <c r="B265" s="2"/>
      <c r="C265" s="2"/>
      <c r="D265" s="2"/>
      <c r="E265" s="2"/>
      <c r="F265" s="2"/>
      <c r="G265" s="2"/>
      <c r="H265" s="3"/>
      <c r="I265" s="3"/>
      <c r="J265" s="4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 x14ac:dyDescent="0.2">
      <c r="A266" s="2"/>
      <c r="B266" s="2"/>
      <c r="C266" s="2"/>
      <c r="D266" s="2"/>
      <c r="E266" s="2"/>
      <c r="F266" s="2"/>
      <c r="G266" s="2"/>
      <c r="H266" s="3"/>
      <c r="I266" s="3"/>
      <c r="J266" s="4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 x14ac:dyDescent="0.2">
      <c r="A267" s="2"/>
      <c r="B267" s="2"/>
      <c r="C267" s="2"/>
      <c r="D267" s="2"/>
      <c r="E267" s="2"/>
      <c r="F267" s="2"/>
      <c r="G267" s="2"/>
      <c r="H267" s="3"/>
      <c r="I267" s="3"/>
      <c r="J267" s="4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 x14ac:dyDescent="0.2">
      <c r="A268" s="2"/>
      <c r="B268" s="2"/>
      <c r="C268" s="2"/>
      <c r="D268" s="2"/>
      <c r="E268" s="2"/>
      <c r="F268" s="2"/>
      <c r="G268" s="2"/>
      <c r="H268" s="3"/>
      <c r="I268" s="3"/>
      <c r="J268" s="4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 x14ac:dyDescent="0.2">
      <c r="A269" s="2"/>
      <c r="B269" s="2"/>
      <c r="C269" s="2"/>
      <c r="D269" s="2"/>
      <c r="E269" s="2"/>
      <c r="F269" s="2"/>
      <c r="G269" s="2"/>
      <c r="H269" s="3"/>
      <c r="I269" s="3"/>
      <c r="J269" s="4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 x14ac:dyDescent="0.2">
      <c r="A270" s="2"/>
      <c r="B270" s="2"/>
      <c r="C270" s="2"/>
      <c r="D270" s="2"/>
      <c r="E270" s="2"/>
      <c r="F270" s="2"/>
      <c r="G270" s="2"/>
      <c r="H270" s="3"/>
      <c r="I270" s="3"/>
      <c r="J270" s="4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 x14ac:dyDescent="0.2">
      <c r="A271" s="2"/>
      <c r="B271" s="2"/>
      <c r="C271" s="2"/>
      <c r="D271" s="2"/>
      <c r="E271" s="2"/>
      <c r="F271" s="2"/>
      <c r="G271" s="2"/>
      <c r="H271" s="3"/>
      <c r="I271" s="3"/>
      <c r="J271" s="4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 x14ac:dyDescent="0.2">
      <c r="A272" s="2"/>
      <c r="B272" s="2"/>
      <c r="C272" s="2"/>
      <c r="D272" s="2"/>
      <c r="E272" s="2"/>
      <c r="F272" s="2"/>
      <c r="G272" s="2"/>
      <c r="H272" s="3"/>
      <c r="I272" s="3"/>
      <c r="J272" s="4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1">
    <mergeCell ref="G87:H87"/>
    <mergeCell ref="D37:D38"/>
    <mergeCell ref="E38:G38"/>
    <mergeCell ref="E48:G48"/>
    <mergeCell ref="E52:G52"/>
    <mergeCell ref="D53:G53"/>
    <mergeCell ref="E61:G61"/>
    <mergeCell ref="E65:G65"/>
    <mergeCell ref="E57:G57"/>
    <mergeCell ref="D66:G66"/>
    <mergeCell ref="C67:G67"/>
    <mergeCell ref="G72:H72"/>
    <mergeCell ref="G77:H77"/>
    <mergeCell ref="G82:H82"/>
    <mergeCell ref="B23:K23"/>
    <mergeCell ref="C25:C39"/>
    <mergeCell ref="E26:G26"/>
    <mergeCell ref="E29:G29"/>
    <mergeCell ref="E31:G31"/>
    <mergeCell ref="D39:G39"/>
    <mergeCell ref="C40:C53"/>
    <mergeCell ref="D40:D48"/>
    <mergeCell ref="C54:C57"/>
    <mergeCell ref="D54:D57"/>
    <mergeCell ref="E33:G33"/>
    <mergeCell ref="D34:D36"/>
    <mergeCell ref="E36:G36"/>
    <mergeCell ref="D27:D29"/>
    <mergeCell ref="D30:D31"/>
    <mergeCell ref="D25:D26"/>
    <mergeCell ref="D32:D33"/>
    <mergeCell ref="D49:D52"/>
    <mergeCell ref="D2:K2"/>
    <mergeCell ref="D4:D21"/>
    <mergeCell ref="E4:E11"/>
    <mergeCell ref="F11:G11"/>
    <mergeCell ref="E12:E17"/>
    <mergeCell ref="F17:G17"/>
    <mergeCell ref="E18:E20"/>
    <mergeCell ref="F20:G20"/>
    <mergeCell ref="E21:G21"/>
  </mergeCells>
  <phoneticPr fontId="12" type="noConversion"/>
  <printOptions horizontalCentered="1" gridLines="1"/>
  <pageMargins left="0.69986110925674438" right="0.69986110925674438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C1000"/>
  <sheetViews>
    <sheetView workbookViewId="0">
      <pane ySplit="4" topLeftCell="A5" activePane="bottomLeft" state="frozen"/>
      <selection pane="bottomLeft" activeCell="B6" sqref="B6"/>
    </sheetView>
  </sheetViews>
  <sheetFormatPr defaultColWidth="14.42578125" defaultRowHeight="15" customHeight="1" x14ac:dyDescent="0.2"/>
  <cols>
    <col min="1" max="3" width="14.42578125" customWidth="1"/>
    <col min="4" max="4" width="41.42578125" customWidth="1"/>
    <col min="5" max="5" width="8.85546875" customWidth="1"/>
    <col min="6" max="6" width="14.42578125" customWidth="1"/>
    <col min="11" max="11" width="36.85546875" customWidth="1"/>
    <col min="12" max="12" width="14.140625" customWidth="1"/>
    <col min="13" max="13" width="40.42578125" customWidth="1"/>
  </cols>
  <sheetData>
    <row r="1" spans="1:29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9.25" customHeight="1" x14ac:dyDescent="0.2">
      <c r="A2" s="1"/>
      <c r="B2" s="143" t="s">
        <v>124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 x14ac:dyDescent="0.2">
      <c r="A3" s="1"/>
      <c r="B3" s="1"/>
      <c r="C3" s="1"/>
      <c r="D3" s="1"/>
      <c r="E3" s="1"/>
      <c r="F3" s="1"/>
      <c r="G3" s="93"/>
      <c r="H3" s="93"/>
      <c r="I3" s="9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 x14ac:dyDescent="0.2">
      <c r="A4" s="1"/>
      <c r="B4" s="94" t="s">
        <v>125</v>
      </c>
      <c r="C4" s="94" t="s">
        <v>126</v>
      </c>
      <c r="D4" s="94" t="s">
        <v>127</v>
      </c>
      <c r="E4" s="94" t="s">
        <v>4</v>
      </c>
      <c r="F4" s="94" t="s">
        <v>128</v>
      </c>
      <c r="G4" s="85" t="s">
        <v>0</v>
      </c>
      <c r="H4" s="85" t="s">
        <v>45</v>
      </c>
      <c r="I4" s="85" t="s">
        <v>129</v>
      </c>
      <c r="J4" s="94" t="s">
        <v>130</v>
      </c>
      <c r="K4" s="94" t="s">
        <v>131</v>
      </c>
      <c r="L4" s="94" t="s">
        <v>132</v>
      </c>
      <c r="M4" s="94" t="s">
        <v>8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 x14ac:dyDescent="0.2">
      <c r="A5" s="95"/>
      <c r="B5" s="96" t="s">
        <v>133</v>
      </c>
      <c r="C5" s="96" t="s">
        <v>134</v>
      </c>
      <c r="D5" s="96" t="s">
        <v>135</v>
      </c>
      <c r="E5" s="96" t="s">
        <v>136</v>
      </c>
      <c r="F5" s="96" t="s">
        <v>137</v>
      </c>
      <c r="G5" s="6"/>
      <c r="H5" s="97" t="s">
        <v>138</v>
      </c>
      <c r="I5" s="98" t="s">
        <v>129</v>
      </c>
      <c r="J5" s="96" t="s">
        <v>133</v>
      </c>
      <c r="K5" s="96" t="s">
        <v>139</v>
      </c>
      <c r="L5" s="96" t="s">
        <v>140</v>
      </c>
      <c r="M5" s="96" t="s">
        <v>141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 x14ac:dyDescent="0.2">
      <c r="A6" s="95"/>
      <c r="B6" s="144"/>
      <c r="C6" s="144" t="s">
        <v>142</v>
      </c>
      <c r="D6" s="99" t="s">
        <v>143</v>
      </c>
      <c r="E6" s="99" t="s">
        <v>26</v>
      </c>
      <c r="F6" s="99" t="s">
        <v>144</v>
      </c>
      <c r="G6" s="100">
        <v>2097140</v>
      </c>
      <c r="H6" s="101"/>
      <c r="I6" s="145">
        <f>G6+G7</f>
        <v>2109050</v>
      </c>
      <c r="J6" s="5"/>
      <c r="K6" s="5"/>
      <c r="L6" s="5"/>
      <c r="M6" s="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 x14ac:dyDescent="0.2">
      <c r="A7" s="95"/>
      <c r="B7" s="120"/>
      <c r="C7" s="120"/>
      <c r="D7" s="99" t="s">
        <v>145</v>
      </c>
      <c r="E7" s="99" t="s">
        <v>41</v>
      </c>
      <c r="F7" s="99" t="s">
        <v>144</v>
      </c>
      <c r="G7" s="102">
        <v>11910</v>
      </c>
      <c r="H7" s="101"/>
      <c r="I7" s="120"/>
      <c r="J7" s="5"/>
      <c r="K7" s="5"/>
      <c r="L7" s="5"/>
      <c r="M7" s="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 x14ac:dyDescent="0.2">
      <c r="A8" s="95"/>
      <c r="B8" s="103">
        <v>20220924</v>
      </c>
      <c r="C8" s="104" t="s">
        <v>142</v>
      </c>
      <c r="D8" s="103" t="s">
        <v>146</v>
      </c>
      <c r="E8" s="99" t="s">
        <v>24</v>
      </c>
      <c r="F8" s="99" t="s">
        <v>144</v>
      </c>
      <c r="G8" s="105">
        <v>130</v>
      </c>
      <c r="H8" s="101"/>
      <c r="I8" s="53">
        <f>I6+G8-H8</f>
        <v>2109180</v>
      </c>
      <c r="J8" s="16">
        <v>20220924</v>
      </c>
      <c r="K8" s="5"/>
      <c r="L8" s="5"/>
      <c r="M8" s="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 x14ac:dyDescent="0.2">
      <c r="A9" s="1"/>
      <c r="B9" s="106">
        <v>20220925</v>
      </c>
      <c r="C9" s="107" t="s">
        <v>142</v>
      </c>
      <c r="D9" s="103" t="s">
        <v>143</v>
      </c>
      <c r="E9" s="103" t="s">
        <v>26</v>
      </c>
      <c r="F9" s="99" t="s">
        <v>144</v>
      </c>
      <c r="G9" s="108">
        <v>92416</v>
      </c>
      <c r="H9" s="101"/>
      <c r="I9" s="53">
        <f t="shared" ref="I9:I103" si="0">I8+G9-H9</f>
        <v>2201596</v>
      </c>
      <c r="J9" s="16">
        <v>20220925</v>
      </c>
      <c r="K9" s="5"/>
      <c r="L9" s="5"/>
      <c r="M9" s="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 x14ac:dyDescent="0.2">
      <c r="A10" s="1"/>
      <c r="B10" s="106">
        <v>20221029</v>
      </c>
      <c r="C10" s="107" t="s">
        <v>142</v>
      </c>
      <c r="D10" s="103" t="s">
        <v>146</v>
      </c>
      <c r="E10" s="99" t="s">
        <v>24</v>
      </c>
      <c r="F10" s="99" t="s">
        <v>144</v>
      </c>
      <c r="G10" s="105">
        <v>190</v>
      </c>
      <c r="H10" s="101"/>
      <c r="I10" s="53">
        <f t="shared" si="0"/>
        <v>2201786</v>
      </c>
      <c r="J10" s="16">
        <v>20221029</v>
      </c>
      <c r="K10" s="5"/>
      <c r="L10" s="5"/>
      <c r="M10" s="5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 x14ac:dyDescent="0.2">
      <c r="A11" s="1"/>
      <c r="B11" s="106">
        <v>20221126</v>
      </c>
      <c r="C11" s="107" t="s">
        <v>142</v>
      </c>
      <c r="D11" s="103" t="s">
        <v>146</v>
      </c>
      <c r="E11" s="99" t="s">
        <v>24</v>
      </c>
      <c r="F11" s="103" t="s">
        <v>144</v>
      </c>
      <c r="G11" s="105">
        <v>148</v>
      </c>
      <c r="H11" s="101"/>
      <c r="I11" s="53">
        <f t="shared" si="0"/>
        <v>2201934</v>
      </c>
      <c r="J11" s="16">
        <v>20221126</v>
      </c>
      <c r="K11" s="5"/>
      <c r="L11" s="5"/>
      <c r="M11" s="5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 x14ac:dyDescent="0.2">
      <c r="A12" s="1"/>
      <c r="B12" s="106">
        <v>20221221</v>
      </c>
      <c r="C12" s="107" t="s">
        <v>142</v>
      </c>
      <c r="D12" s="103" t="s">
        <v>147</v>
      </c>
      <c r="E12" s="99" t="s">
        <v>22</v>
      </c>
      <c r="F12" s="99" t="s">
        <v>144</v>
      </c>
      <c r="G12" s="105">
        <v>1200000</v>
      </c>
      <c r="H12" s="101"/>
      <c r="I12" s="53">
        <f t="shared" si="0"/>
        <v>3401934</v>
      </c>
      <c r="J12" s="16">
        <v>20221221</v>
      </c>
      <c r="L12" s="5"/>
      <c r="M12" s="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 x14ac:dyDescent="0.2">
      <c r="A13" s="1"/>
      <c r="B13" s="106">
        <v>20221222</v>
      </c>
      <c r="C13" s="107" t="s">
        <v>142</v>
      </c>
      <c r="D13" s="103" t="s">
        <v>148</v>
      </c>
      <c r="E13" s="99" t="s">
        <v>70</v>
      </c>
      <c r="F13" s="99" t="s">
        <v>144</v>
      </c>
      <c r="G13" s="101"/>
      <c r="H13" s="105">
        <v>300000</v>
      </c>
      <c r="I13" s="53">
        <f t="shared" si="0"/>
        <v>3101934</v>
      </c>
      <c r="J13" s="106">
        <v>20221222</v>
      </c>
      <c r="K13" s="5"/>
      <c r="L13" s="5"/>
      <c r="M13" s="5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 x14ac:dyDescent="0.2">
      <c r="A14" s="1"/>
      <c r="B14" s="106">
        <v>20221222</v>
      </c>
      <c r="C14" s="107" t="s">
        <v>142</v>
      </c>
      <c r="D14" s="103" t="s">
        <v>149</v>
      </c>
      <c r="E14" s="99" t="s">
        <v>70</v>
      </c>
      <c r="F14" s="99" t="s">
        <v>144</v>
      </c>
      <c r="G14" s="101"/>
      <c r="H14" s="105">
        <v>300000</v>
      </c>
      <c r="I14" s="53">
        <f t="shared" si="0"/>
        <v>2801934</v>
      </c>
      <c r="J14" s="106">
        <v>20221222</v>
      </c>
      <c r="K14" s="5"/>
      <c r="L14" s="5"/>
      <c r="M14" s="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 x14ac:dyDescent="0.2">
      <c r="A15" s="1"/>
      <c r="B15" s="106">
        <v>20221222</v>
      </c>
      <c r="C15" s="107" t="s">
        <v>142</v>
      </c>
      <c r="D15" s="103" t="s">
        <v>150</v>
      </c>
      <c r="E15" s="99" t="s">
        <v>70</v>
      </c>
      <c r="F15" s="99" t="s">
        <v>144</v>
      </c>
      <c r="G15" s="101"/>
      <c r="H15" s="105">
        <v>300000</v>
      </c>
      <c r="I15" s="53">
        <f t="shared" si="0"/>
        <v>2501934</v>
      </c>
      <c r="J15" s="106">
        <v>20221222</v>
      </c>
      <c r="K15" s="5"/>
      <c r="L15" s="5"/>
      <c r="M15" s="5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 x14ac:dyDescent="0.2">
      <c r="A16" s="1"/>
      <c r="B16" s="106">
        <v>20221222</v>
      </c>
      <c r="C16" s="107" t="s">
        <v>142</v>
      </c>
      <c r="D16" s="103" t="s">
        <v>151</v>
      </c>
      <c r="E16" s="99" t="s">
        <v>70</v>
      </c>
      <c r="F16" s="103" t="s">
        <v>144</v>
      </c>
      <c r="G16" s="101"/>
      <c r="H16" s="105">
        <v>300000</v>
      </c>
      <c r="I16" s="53">
        <f t="shared" si="0"/>
        <v>2201934</v>
      </c>
      <c r="J16" s="106">
        <v>20221222</v>
      </c>
      <c r="K16" s="5"/>
      <c r="L16" s="5"/>
      <c r="M16" s="5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 x14ac:dyDescent="0.2">
      <c r="A17" s="1"/>
      <c r="B17" s="106">
        <v>20221222</v>
      </c>
      <c r="C17" s="107" t="s">
        <v>142</v>
      </c>
      <c r="D17" s="103" t="s">
        <v>152</v>
      </c>
      <c r="E17" s="99" t="s">
        <v>70</v>
      </c>
      <c r="F17" s="103" t="s">
        <v>144</v>
      </c>
      <c r="G17" s="105">
        <v>300000</v>
      </c>
      <c r="H17" s="101"/>
      <c r="I17" s="53">
        <f t="shared" si="0"/>
        <v>2501934</v>
      </c>
      <c r="J17" s="106">
        <v>20221222</v>
      </c>
      <c r="K17" s="5"/>
      <c r="L17" s="5"/>
      <c r="M17" s="5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 x14ac:dyDescent="0.2">
      <c r="A18" s="1"/>
      <c r="B18" s="106">
        <v>20221223</v>
      </c>
      <c r="C18" s="107" t="s">
        <v>142</v>
      </c>
      <c r="D18" s="103" t="s">
        <v>153</v>
      </c>
      <c r="E18" s="99" t="s">
        <v>70</v>
      </c>
      <c r="F18" s="99" t="s">
        <v>144</v>
      </c>
      <c r="G18" s="105">
        <v>300000</v>
      </c>
      <c r="H18" s="101"/>
      <c r="I18" s="53">
        <f t="shared" si="0"/>
        <v>2801934</v>
      </c>
      <c r="J18" s="106">
        <v>20221223</v>
      </c>
      <c r="K18" s="5"/>
      <c r="L18" s="5"/>
      <c r="M18" s="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 x14ac:dyDescent="0.2">
      <c r="A19" s="1"/>
      <c r="B19" s="106">
        <v>20221223</v>
      </c>
      <c r="C19" s="107" t="s">
        <v>142</v>
      </c>
      <c r="D19" s="103" t="s">
        <v>154</v>
      </c>
      <c r="E19" s="99" t="s">
        <v>70</v>
      </c>
      <c r="F19" s="99" t="s">
        <v>144</v>
      </c>
      <c r="G19" s="105">
        <v>300000</v>
      </c>
      <c r="H19" s="101"/>
      <c r="I19" s="53">
        <f t="shared" si="0"/>
        <v>3101934</v>
      </c>
      <c r="J19" s="106">
        <v>20221223</v>
      </c>
      <c r="K19" s="5"/>
      <c r="L19" s="5"/>
      <c r="M19" s="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 x14ac:dyDescent="0.2">
      <c r="A20" s="1"/>
      <c r="B20" s="106">
        <v>20221224</v>
      </c>
      <c r="C20" s="107" t="s">
        <v>142</v>
      </c>
      <c r="D20" s="103" t="s">
        <v>146</v>
      </c>
      <c r="E20" s="99" t="s">
        <v>24</v>
      </c>
      <c r="F20" s="99" t="s">
        <v>144</v>
      </c>
      <c r="G20" s="105">
        <v>155</v>
      </c>
      <c r="H20" s="101"/>
      <c r="I20" s="53">
        <f t="shared" si="0"/>
        <v>3102089</v>
      </c>
      <c r="J20" s="106">
        <v>20221224</v>
      </c>
      <c r="K20" s="5"/>
      <c r="L20" s="5"/>
      <c r="M20" s="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 x14ac:dyDescent="0.2">
      <c r="A21" s="1"/>
      <c r="B21" s="106">
        <v>20221224</v>
      </c>
      <c r="C21" s="107" t="s">
        <v>142</v>
      </c>
      <c r="D21" s="103" t="s">
        <v>155</v>
      </c>
      <c r="E21" s="99" t="s">
        <v>70</v>
      </c>
      <c r="F21" s="99" t="s">
        <v>144</v>
      </c>
      <c r="G21" s="105">
        <v>300000</v>
      </c>
      <c r="H21" s="101"/>
      <c r="I21" s="53">
        <f t="shared" si="0"/>
        <v>3402089</v>
      </c>
      <c r="J21" s="106">
        <v>20221224</v>
      </c>
      <c r="K21" s="5"/>
      <c r="L21" s="5"/>
      <c r="M21" s="5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 x14ac:dyDescent="0.2">
      <c r="A22" s="1"/>
      <c r="B22" s="106">
        <v>20221224</v>
      </c>
      <c r="C22" s="107" t="s">
        <v>142</v>
      </c>
      <c r="D22" s="103" t="s">
        <v>148</v>
      </c>
      <c r="E22" s="99" t="s">
        <v>70</v>
      </c>
      <c r="F22" s="99" t="s">
        <v>144</v>
      </c>
      <c r="G22" s="101"/>
      <c r="H22" s="105">
        <v>240000</v>
      </c>
      <c r="I22" s="53">
        <f t="shared" si="0"/>
        <v>3162089</v>
      </c>
      <c r="J22" s="106">
        <v>20221224</v>
      </c>
      <c r="K22" s="5"/>
      <c r="L22" s="5"/>
      <c r="M22" s="5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 x14ac:dyDescent="0.2">
      <c r="A23" s="1"/>
      <c r="B23" s="106">
        <v>20221224</v>
      </c>
      <c r="C23" s="107" t="s">
        <v>142</v>
      </c>
      <c r="D23" s="103" t="s">
        <v>149</v>
      </c>
      <c r="E23" s="99" t="s">
        <v>70</v>
      </c>
      <c r="F23" s="99" t="s">
        <v>144</v>
      </c>
      <c r="G23" s="101"/>
      <c r="H23" s="105">
        <v>240000</v>
      </c>
      <c r="I23" s="53">
        <f t="shared" si="0"/>
        <v>2922089</v>
      </c>
      <c r="J23" s="106">
        <v>20221224</v>
      </c>
      <c r="K23" s="5"/>
      <c r="L23" s="5"/>
      <c r="M23" s="5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 x14ac:dyDescent="0.2">
      <c r="A24" s="1"/>
      <c r="B24" s="106">
        <v>20221224</v>
      </c>
      <c r="C24" s="107" t="s">
        <v>142</v>
      </c>
      <c r="D24" s="103" t="s">
        <v>151</v>
      </c>
      <c r="E24" s="99" t="s">
        <v>70</v>
      </c>
      <c r="F24" s="99" t="s">
        <v>144</v>
      </c>
      <c r="G24" s="101"/>
      <c r="H24" s="105">
        <v>240000</v>
      </c>
      <c r="I24" s="53">
        <f t="shared" si="0"/>
        <v>2682089</v>
      </c>
      <c r="J24" s="106">
        <v>20221224</v>
      </c>
      <c r="K24" s="5"/>
      <c r="L24" s="5"/>
      <c r="M24" s="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 x14ac:dyDescent="0.2">
      <c r="A25" s="1"/>
      <c r="B25" s="106">
        <v>20221224</v>
      </c>
      <c r="C25" s="107" t="s">
        <v>142</v>
      </c>
      <c r="D25" s="103" t="s">
        <v>150</v>
      </c>
      <c r="E25" s="99" t="s">
        <v>70</v>
      </c>
      <c r="F25" s="99" t="s">
        <v>144</v>
      </c>
      <c r="G25" s="101"/>
      <c r="H25" s="105">
        <v>240000</v>
      </c>
      <c r="I25" s="53">
        <f t="shared" si="0"/>
        <v>2442089</v>
      </c>
      <c r="J25" s="106">
        <v>20221224</v>
      </c>
      <c r="K25" s="5"/>
      <c r="L25" s="5"/>
      <c r="M25" s="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 x14ac:dyDescent="0.2">
      <c r="A26" s="1"/>
      <c r="B26" s="106">
        <v>20221224</v>
      </c>
      <c r="C26" s="107" t="s">
        <v>142</v>
      </c>
      <c r="D26" s="103" t="s">
        <v>156</v>
      </c>
      <c r="E26" s="99" t="s">
        <v>70</v>
      </c>
      <c r="F26" s="99" t="s">
        <v>144</v>
      </c>
      <c r="G26" s="101"/>
      <c r="H26" s="105">
        <v>240000</v>
      </c>
      <c r="I26" s="53">
        <f t="shared" si="0"/>
        <v>2202089</v>
      </c>
      <c r="J26" s="106">
        <v>20221224</v>
      </c>
      <c r="K26" s="5"/>
      <c r="L26" s="5"/>
      <c r="M26" s="5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 x14ac:dyDescent="0.2">
      <c r="A27" s="1"/>
      <c r="B27" s="109"/>
      <c r="C27" s="110"/>
      <c r="D27" s="99"/>
      <c r="E27" s="99"/>
      <c r="F27" s="99"/>
      <c r="G27" s="101"/>
      <c r="H27" s="101"/>
      <c r="I27" s="53">
        <f t="shared" si="0"/>
        <v>2202089</v>
      </c>
      <c r="J27" s="5"/>
      <c r="K27" s="5"/>
      <c r="L27" s="5"/>
      <c r="M27" s="5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 x14ac:dyDescent="0.2">
      <c r="A28" s="1"/>
      <c r="B28" s="109"/>
      <c r="C28" s="110"/>
      <c r="D28" s="99"/>
      <c r="E28" s="99"/>
      <c r="F28" s="99"/>
      <c r="G28" s="101"/>
      <c r="H28" s="101"/>
      <c r="I28" s="53">
        <f t="shared" si="0"/>
        <v>2202089</v>
      </c>
      <c r="J28" s="5"/>
      <c r="K28" s="5"/>
      <c r="L28" s="5"/>
      <c r="M28" s="5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 x14ac:dyDescent="0.2">
      <c r="A29" s="1"/>
      <c r="B29" s="109"/>
      <c r="C29" s="110"/>
      <c r="D29" s="99"/>
      <c r="E29" s="99"/>
      <c r="F29" s="99"/>
      <c r="G29" s="101"/>
      <c r="H29" s="101"/>
      <c r="I29" s="53">
        <f t="shared" si="0"/>
        <v>2202089</v>
      </c>
      <c r="J29" s="5"/>
      <c r="K29" s="5"/>
      <c r="L29" s="5"/>
      <c r="M29" s="5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 x14ac:dyDescent="0.2">
      <c r="A30" s="1"/>
      <c r="B30" s="109"/>
      <c r="C30" s="110"/>
      <c r="D30" s="99"/>
      <c r="E30" s="99"/>
      <c r="F30" s="99"/>
      <c r="G30" s="101"/>
      <c r="H30" s="101"/>
      <c r="I30" s="53">
        <f t="shared" si="0"/>
        <v>2202089</v>
      </c>
      <c r="J30" s="5"/>
      <c r="K30" s="5"/>
      <c r="L30" s="5"/>
      <c r="M30" s="5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 x14ac:dyDescent="0.2">
      <c r="A31" s="1"/>
      <c r="B31" s="109"/>
      <c r="C31" s="110"/>
      <c r="D31" s="99"/>
      <c r="E31" s="99"/>
      <c r="F31" s="99"/>
      <c r="G31" s="101"/>
      <c r="H31" s="101"/>
      <c r="I31" s="53">
        <f t="shared" si="0"/>
        <v>2202089</v>
      </c>
      <c r="J31" s="5"/>
      <c r="K31" s="5"/>
      <c r="L31" s="5"/>
      <c r="M31" s="5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 x14ac:dyDescent="0.2">
      <c r="A32" s="1"/>
      <c r="B32" s="109"/>
      <c r="C32" s="110"/>
      <c r="D32" s="99"/>
      <c r="E32" s="99"/>
      <c r="F32" s="99"/>
      <c r="G32" s="101"/>
      <c r="H32" s="101"/>
      <c r="I32" s="53">
        <f t="shared" si="0"/>
        <v>2202089</v>
      </c>
      <c r="J32" s="5"/>
      <c r="K32" s="5"/>
      <c r="L32" s="5"/>
      <c r="M32" s="5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 x14ac:dyDescent="0.2">
      <c r="A33" s="1"/>
      <c r="B33" s="109"/>
      <c r="C33" s="110"/>
      <c r="D33" s="99"/>
      <c r="E33" s="99"/>
      <c r="F33" s="99"/>
      <c r="G33" s="101"/>
      <c r="H33" s="101"/>
      <c r="I33" s="53">
        <f t="shared" si="0"/>
        <v>2202089</v>
      </c>
      <c r="J33" s="5"/>
      <c r="K33" s="5"/>
      <c r="L33" s="5"/>
      <c r="M33" s="5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 x14ac:dyDescent="0.2">
      <c r="A34" s="1"/>
      <c r="B34" s="109"/>
      <c r="C34" s="110"/>
      <c r="D34" s="99"/>
      <c r="E34" s="99"/>
      <c r="F34" s="99"/>
      <c r="G34" s="101"/>
      <c r="H34" s="101"/>
      <c r="I34" s="53">
        <f t="shared" si="0"/>
        <v>2202089</v>
      </c>
      <c r="J34" s="5"/>
      <c r="K34" s="5"/>
      <c r="L34" s="5"/>
      <c r="M34" s="5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 x14ac:dyDescent="0.2">
      <c r="A35" s="1"/>
      <c r="B35" s="109"/>
      <c r="C35" s="110"/>
      <c r="D35" s="99"/>
      <c r="E35" s="99"/>
      <c r="F35" s="99"/>
      <c r="G35" s="101"/>
      <c r="H35" s="101"/>
      <c r="I35" s="53">
        <f t="shared" si="0"/>
        <v>2202089</v>
      </c>
      <c r="J35" s="5"/>
      <c r="K35" s="5"/>
      <c r="L35" s="5"/>
      <c r="M35" s="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 x14ac:dyDescent="0.2">
      <c r="A36" s="1"/>
      <c r="B36" s="109"/>
      <c r="C36" s="110"/>
      <c r="D36" s="99"/>
      <c r="E36" s="99"/>
      <c r="F36" s="99"/>
      <c r="G36" s="101"/>
      <c r="H36" s="101"/>
      <c r="I36" s="53">
        <f t="shared" si="0"/>
        <v>2202089</v>
      </c>
      <c r="J36" s="5"/>
      <c r="K36" s="5"/>
      <c r="L36" s="5"/>
      <c r="M36" s="5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 x14ac:dyDescent="0.2">
      <c r="A37" s="1"/>
      <c r="B37" s="109"/>
      <c r="C37" s="110"/>
      <c r="D37" s="99"/>
      <c r="E37" s="99"/>
      <c r="F37" s="99"/>
      <c r="G37" s="101"/>
      <c r="H37" s="101"/>
      <c r="I37" s="53">
        <f t="shared" si="0"/>
        <v>2202089</v>
      </c>
      <c r="J37" s="5"/>
      <c r="K37" s="5"/>
      <c r="L37" s="5"/>
      <c r="M37" s="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 x14ac:dyDescent="0.2">
      <c r="A38" s="1"/>
      <c r="B38" s="109"/>
      <c r="C38" s="110"/>
      <c r="D38" s="99"/>
      <c r="E38" s="99"/>
      <c r="F38" s="99"/>
      <c r="G38" s="101"/>
      <c r="H38" s="101"/>
      <c r="I38" s="53">
        <f t="shared" si="0"/>
        <v>2202089</v>
      </c>
      <c r="J38" s="5"/>
      <c r="K38" s="5"/>
      <c r="L38" s="5"/>
      <c r="M38" s="5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 x14ac:dyDescent="0.2">
      <c r="A39" s="1"/>
      <c r="B39" s="109"/>
      <c r="C39" s="110"/>
      <c r="D39" s="99"/>
      <c r="E39" s="99"/>
      <c r="F39" s="99"/>
      <c r="G39" s="101"/>
      <c r="H39" s="101"/>
      <c r="I39" s="53">
        <f t="shared" si="0"/>
        <v>2202089</v>
      </c>
      <c r="J39" s="5"/>
      <c r="K39" s="5"/>
      <c r="L39" s="5"/>
      <c r="M39" s="5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 x14ac:dyDescent="0.2">
      <c r="A40" s="1"/>
      <c r="B40" s="109"/>
      <c r="C40" s="110"/>
      <c r="D40" s="99"/>
      <c r="E40" s="99"/>
      <c r="F40" s="99"/>
      <c r="G40" s="101"/>
      <c r="H40" s="101"/>
      <c r="I40" s="53">
        <f t="shared" si="0"/>
        <v>2202089</v>
      </c>
      <c r="J40" s="5"/>
      <c r="K40" s="5"/>
      <c r="L40" s="5"/>
      <c r="M40" s="5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 x14ac:dyDescent="0.2">
      <c r="A41" s="1"/>
      <c r="B41" s="109"/>
      <c r="C41" s="110"/>
      <c r="D41" s="99"/>
      <c r="E41" s="99"/>
      <c r="F41" s="99"/>
      <c r="G41" s="101"/>
      <c r="H41" s="101"/>
      <c r="I41" s="53">
        <f t="shared" si="0"/>
        <v>2202089</v>
      </c>
      <c r="J41" s="5"/>
      <c r="K41" s="5"/>
      <c r="L41" s="5"/>
      <c r="M41" s="5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 x14ac:dyDescent="0.2">
      <c r="A42" s="1"/>
      <c r="B42" s="109"/>
      <c r="C42" s="110"/>
      <c r="D42" s="99"/>
      <c r="E42" s="99"/>
      <c r="F42" s="99"/>
      <c r="G42" s="101"/>
      <c r="H42" s="101"/>
      <c r="I42" s="53">
        <f t="shared" si="0"/>
        <v>2202089</v>
      </c>
      <c r="J42" s="5"/>
      <c r="K42" s="5"/>
      <c r="L42" s="5"/>
      <c r="M42" s="5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 x14ac:dyDescent="0.25">
      <c r="A43" s="1"/>
      <c r="B43" s="5"/>
      <c r="C43" s="110"/>
      <c r="D43" s="5"/>
      <c r="E43" s="99"/>
      <c r="F43" s="99"/>
      <c r="G43" s="111"/>
      <c r="H43" s="112"/>
      <c r="I43" s="53">
        <f t="shared" si="0"/>
        <v>2202089</v>
      </c>
      <c r="J43" s="5"/>
      <c r="K43" s="5"/>
      <c r="L43" s="5"/>
      <c r="M43" s="5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 x14ac:dyDescent="0.25">
      <c r="A44" s="1"/>
      <c r="B44" s="5"/>
      <c r="C44" s="110"/>
      <c r="D44" s="99"/>
      <c r="E44" s="5"/>
      <c r="F44" s="99"/>
      <c r="G44" s="111"/>
      <c r="H44" s="6"/>
      <c r="I44" s="53">
        <f t="shared" si="0"/>
        <v>2202089</v>
      </c>
      <c r="J44" s="5"/>
      <c r="K44" s="5"/>
      <c r="L44" s="5"/>
      <c r="M44" s="5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 x14ac:dyDescent="0.25">
      <c r="A45" s="1"/>
      <c r="B45" s="5"/>
      <c r="C45" s="110"/>
      <c r="D45" s="5"/>
      <c r="E45" s="5"/>
      <c r="F45" s="99"/>
      <c r="G45" s="111"/>
      <c r="H45" s="6"/>
      <c r="I45" s="53">
        <f t="shared" si="0"/>
        <v>2202089</v>
      </c>
      <c r="J45" s="5"/>
      <c r="K45" s="5"/>
      <c r="L45" s="5"/>
      <c r="M45" s="5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 x14ac:dyDescent="0.25">
      <c r="A46" s="1"/>
      <c r="B46" s="5"/>
      <c r="C46" s="110"/>
      <c r="D46" s="99"/>
      <c r="E46" s="5"/>
      <c r="F46" s="99"/>
      <c r="G46" s="111"/>
      <c r="H46" s="6"/>
      <c r="I46" s="53">
        <f t="shared" si="0"/>
        <v>2202089</v>
      </c>
      <c r="J46" s="5"/>
      <c r="K46" s="5"/>
      <c r="L46" s="5"/>
      <c r="M46" s="5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 x14ac:dyDescent="0.25">
      <c r="A47" s="1"/>
      <c r="B47" s="5"/>
      <c r="C47" s="110"/>
      <c r="D47" s="99"/>
      <c r="E47" s="5"/>
      <c r="F47" s="99"/>
      <c r="G47" s="111"/>
      <c r="H47" s="6"/>
      <c r="I47" s="53">
        <f t="shared" si="0"/>
        <v>2202089</v>
      </c>
      <c r="J47" s="5"/>
      <c r="K47" s="5"/>
      <c r="L47" s="5"/>
      <c r="M47" s="5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 x14ac:dyDescent="0.2">
      <c r="A48" s="1"/>
      <c r="B48" s="5"/>
      <c r="C48" s="110"/>
      <c r="D48" s="99"/>
      <c r="E48" s="5"/>
      <c r="F48" s="99"/>
      <c r="G48" s="6"/>
      <c r="I48" s="53">
        <f t="shared" si="0"/>
        <v>2202089</v>
      </c>
      <c r="J48" s="5"/>
      <c r="K48" s="5"/>
      <c r="L48" s="5"/>
      <c r="M48" s="5" t="s">
        <v>157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 x14ac:dyDescent="0.25">
      <c r="A49" s="1"/>
      <c r="B49" s="5"/>
      <c r="C49" s="110"/>
      <c r="D49" s="99"/>
      <c r="E49" s="5"/>
      <c r="F49" s="99"/>
      <c r="G49" s="111"/>
      <c r="H49" s="6"/>
      <c r="I49" s="53">
        <f t="shared" si="0"/>
        <v>2202089</v>
      </c>
      <c r="J49" s="5"/>
      <c r="K49" s="5"/>
      <c r="L49" s="5"/>
      <c r="M49" s="5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 x14ac:dyDescent="0.25">
      <c r="A50" s="1"/>
      <c r="B50" s="5"/>
      <c r="C50" s="110"/>
      <c r="D50" s="5"/>
      <c r="E50" s="5"/>
      <c r="F50" s="99"/>
      <c r="G50" s="111"/>
      <c r="H50" s="6"/>
      <c r="I50" s="53">
        <f t="shared" si="0"/>
        <v>2202089</v>
      </c>
      <c r="J50" s="5"/>
      <c r="K50" s="5"/>
      <c r="L50" s="5"/>
      <c r="M50" s="5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 x14ac:dyDescent="0.25">
      <c r="A51" s="1"/>
      <c r="B51" s="5"/>
      <c r="C51" s="110"/>
      <c r="D51" s="5"/>
      <c r="E51" s="5"/>
      <c r="F51" s="99"/>
      <c r="G51" s="111"/>
      <c r="H51" s="6"/>
      <c r="I51" s="53">
        <f t="shared" si="0"/>
        <v>2202089</v>
      </c>
      <c r="J51" s="5"/>
      <c r="K51" s="5"/>
      <c r="L51" s="5"/>
      <c r="M51" s="5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 x14ac:dyDescent="0.2">
      <c r="A52" s="1"/>
      <c r="B52" s="5"/>
      <c r="C52" s="5"/>
      <c r="D52" s="5"/>
      <c r="E52" s="5"/>
      <c r="F52" s="99"/>
      <c r="G52" s="6"/>
      <c r="H52" s="6"/>
      <c r="I52" s="53">
        <f t="shared" si="0"/>
        <v>2202089</v>
      </c>
      <c r="J52" s="5"/>
      <c r="K52" s="5"/>
      <c r="L52" s="5"/>
      <c r="M52" s="5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 x14ac:dyDescent="0.2">
      <c r="A53" s="1"/>
      <c r="B53" s="5"/>
      <c r="C53" s="5"/>
      <c r="D53" s="5"/>
      <c r="E53" s="5"/>
      <c r="F53" s="99"/>
      <c r="G53" s="6"/>
      <c r="H53" s="6"/>
      <c r="I53" s="53">
        <f t="shared" si="0"/>
        <v>2202089</v>
      </c>
      <c r="J53" s="5"/>
      <c r="K53" s="5"/>
      <c r="L53" s="5"/>
      <c r="M53" s="5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 x14ac:dyDescent="0.2">
      <c r="A54" s="1"/>
      <c r="B54" s="5"/>
      <c r="C54" s="5"/>
      <c r="D54" s="5"/>
      <c r="E54" s="5"/>
      <c r="F54" s="99"/>
      <c r="G54" s="6"/>
      <c r="H54" s="6"/>
      <c r="I54" s="53">
        <f t="shared" si="0"/>
        <v>2202089</v>
      </c>
      <c r="J54" s="5"/>
      <c r="K54" s="5"/>
      <c r="L54" s="5"/>
      <c r="M54" s="5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 x14ac:dyDescent="0.2">
      <c r="A55" s="1"/>
      <c r="B55" s="5"/>
      <c r="C55" s="5"/>
      <c r="D55" s="5"/>
      <c r="E55" s="5"/>
      <c r="F55" s="99"/>
      <c r="G55" s="6"/>
      <c r="H55" s="6"/>
      <c r="I55" s="53">
        <f t="shared" si="0"/>
        <v>2202089</v>
      </c>
      <c r="J55" s="5"/>
      <c r="K55" s="5"/>
      <c r="L55" s="5"/>
      <c r="M55" s="5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 x14ac:dyDescent="0.2">
      <c r="A56" s="1"/>
      <c r="B56" s="5"/>
      <c r="C56" s="5"/>
      <c r="D56" s="5"/>
      <c r="E56" s="5"/>
      <c r="F56" s="99"/>
      <c r="G56" s="6"/>
      <c r="H56" s="6"/>
      <c r="I56" s="53">
        <f t="shared" si="0"/>
        <v>2202089</v>
      </c>
      <c r="J56" s="5"/>
      <c r="K56" s="5"/>
      <c r="L56" s="5"/>
      <c r="M56" s="5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 x14ac:dyDescent="0.2">
      <c r="A57" s="1"/>
      <c r="B57" s="5"/>
      <c r="C57" s="5"/>
      <c r="D57" s="5"/>
      <c r="E57" s="5"/>
      <c r="F57" s="99"/>
      <c r="G57" s="6"/>
      <c r="H57" s="6"/>
      <c r="I57" s="53">
        <f t="shared" si="0"/>
        <v>2202089</v>
      </c>
      <c r="J57" s="5"/>
      <c r="K57" s="5"/>
      <c r="L57" s="5"/>
      <c r="M57" s="5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 x14ac:dyDescent="0.2">
      <c r="A58" s="1"/>
      <c r="B58" s="5"/>
      <c r="C58" s="5"/>
      <c r="D58" s="5"/>
      <c r="E58" s="5"/>
      <c r="F58" s="99"/>
      <c r="G58" s="6"/>
      <c r="H58" s="6"/>
      <c r="I58" s="53">
        <f t="shared" si="0"/>
        <v>2202089</v>
      </c>
      <c r="J58" s="5"/>
      <c r="K58" s="5"/>
      <c r="L58" s="5"/>
      <c r="M58" s="5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 x14ac:dyDescent="0.2">
      <c r="A59" s="1"/>
      <c r="B59" s="5"/>
      <c r="C59" s="5"/>
      <c r="D59" s="5"/>
      <c r="E59" s="5"/>
      <c r="F59" s="99"/>
      <c r="G59" s="6"/>
      <c r="H59" s="6"/>
      <c r="I59" s="53">
        <f t="shared" si="0"/>
        <v>2202089</v>
      </c>
      <c r="J59" s="5"/>
      <c r="K59" s="5"/>
      <c r="L59" s="5"/>
      <c r="M59" s="5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 x14ac:dyDescent="0.2">
      <c r="A60" s="1"/>
      <c r="B60" s="5"/>
      <c r="C60" s="5"/>
      <c r="D60" s="5"/>
      <c r="E60" s="5"/>
      <c r="F60" s="99"/>
      <c r="G60" s="6"/>
      <c r="H60" s="6"/>
      <c r="I60" s="53">
        <f t="shared" si="0"/>
        <v>2202089</v>
      </c>
      <c r="J60" s="5"/>
      <c r="K60" s="5"/>
      <c r="L60" s="5"/>
      <c r="M60" s="5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 x14ac:dyDescent="0.2">
      <c r="A61" s="1"/>
      <c r="B61" s="5"/>
      <c r="C61" s="5"/>
      <c r="D61" s="5"/>
      <c r="E61" s="5"/>
      <c r="F61" s="99"/>
      <c r="G61" s="6"/>
      <c r="H61" s="6"/>
      <c r="I61" s="53">
        <f t="shared" si="0"/>
        <v>2202089</v>
      </c>
      <c r="J61" s="5"/>
      <c r="K61" s="5"/>
      <c r="L61" s="5"/>
      <c r="M61" s="5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 x14ac:dyDescent="0.2">
      <c r="A62" s="1"/>
      <c r="B62" s="5"/>
      <c r="C62" s="5"/>
      <c r="D62" s="5"/>
      <c r="E62" s="5"/>
      <c r="F62" s="99"/>
      <c r="G62" s="6"/>
      <c r="H62" s="6"/>
      <c r="I62" s="53">
        <f t="shared" si="0"/>
        <v>2202089</v>
      </c>
      <c r="J62" s="5"/>
      <c r="K62" s="5"/>
      <c r="L62" s="5"/>
      <c r="M62" s="5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 x14ac:dyDescent="0.2">
      <c r="A63" s="1"/>
      <c r="B63" s="5"/>
      <c r="C63" s="5"/>
      <c r="D63" s="5"/>
      <c r="E63" s="5"/>
      <c r="F63" s="99"/>
      <c r="G63" s="6"/>
      <c r="H63" s="6"/>
      <c r="I63" s="53">
        <f t="shared" si="0"/>
        <v>2202089</v>
      </c>
      <c r="J63" s="5"/>
      <c r="K63" s="5"/>
      <c r="L63" s="5"/>
      <c r="M63" s="5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 x14ac:dyDescent="0.2">
      <c r="A64" s="1"/>
      <c r="B64" s="5"/>
      <c r="C64" s="5"/>
      <c r="D64" s="5"/>
      <c r="E64" s="5"/>
      <c r="F64" s="99"/>
      <c r="G64" s="6"/>
      <c r="H64" s="6"/>
      <c r="I64" s="53">
        <f t="shared" si="0"/>
        <v>2202089</v>
      </c>
      <c r="J64" s="5"/>
      <c r="K64" s="5"/>
      <c r="L64" s="5"/>
      <c r="M64" s="5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 x14ac:dyDescent="0.2">
      <c r="A65" s="1"/>
      <c r="B65" s="5"/>
      <c r="C65" s="5"/>
      <c r="D65" s="5"/>
      <c r="E65" s="5"/>
      <c r="F65" s="99"/>
      <c r="G65" s="6"/>
      <c r="H65" s="6"/>
      <c r="I65" s="53">
        <f t="shared" si="0"/>
        <v>2202089</v>
      </c>
      <c r="J65" s="5"/>
      <c r="K65" s="5"/>
      <c r="L65" s="5"/>
      <c r="M65" s="5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 x14ac:dyDescent="0.2">
      <c r="A66" s="1"/>
      <c r="B66" s="5"/>
      <c r="C66" s="5"/>
      <c r="D66" s="5"/>
      <c r="E66" s="5"/>
      <c r="F66" s="1"/>
      <c r="G66" s="6"/>
      <c r="H66" s="6"/>
      <c r="I66" s="53">
        <f t="shared" si="0"/>
        <v>2202089</v>
      </c>
      <c r="J66" s="5"/>
      <c r="K66" s="5"/>
      <c r="L66" s="5"/>
      <c r="M66" s="5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 x14ac:dyDescent="0.2">
      <c r="A67" s="1"/>
      <c r="B67" s="5"/>
      <c r="C67" s="5"/>
      <c r="D67" s="5"/>
      <c r="E67" s="5"/>
      <c r="F67" s="5"/>
      <c r="G67" s="6"/>
      <c r="H67" s="6"/>
      <c r="I67" s="53">
        <f t="shared" si="0"/>
        <v>2202089</v>
      </c>
      <c r="J67" s="5"/>
      <c r="K67" s="5"/>
      <c r="L67" s="5"/>
      <c r="M67" s="5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 x14ac:dyDescent="0.2">
      <c r="A68" s="1"/>
      <c r="B68" s="5"/>
      <c r="C68" s="5"/>
      <c r="D68" s="5"/>
      <c r="E68" s="5"/>
      <c r="F68" s="5"/>
      <c r="G68" s="6"/>
      <c r="H68" s="6"/>
      <c r="I68" s="53">
        <f t="shared" si="0"/>
        <v>2202089</v>
      </c>
      <c r="J68" s="5"/>
      <c r="K68" s="5"/>
      <c r="L68" s="5"/>
      <c r="M68" s="5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 x14ac:dyDescent="0.2">
      <c r="A69" s="1"/>
      <c r="B69" s="5"/>
      <c r="C69" s="5"/>
      <c r="D69" s="5"/>
      <c r="E69" s="5"/>
      <c r="F69" s="5"/>
      <c r="G69" s="6"/>
      <c r="H69" s="6"/>
      <c r="I69" s="53">
        <f t="shared" si="0"/>
        <v>2202089</v>
      </c>
      <c r="J69" s="5"/>
      <c r="K69" s="5"/>
      <c r="L69" s="5"/>
      <c r="M69" s="5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 x14ac:dyDescent="0.2">
      <c r="A70" s="1"/>
      <c r="B70" s="5"/>
      <c r="C70" s="5"/>
      <c r="D70" s="5"/>
      <c r="E70" s="5"/>
      <c r="F70" s="5"/>
      <c r="G70" s="6"/>
      <c r="H70" s="6"/>
      <c r="I70" s="53">
        <f t="shared" si="0"/>
        <v>2202089</v>
      </c>
      <c r="J70" s="5"/>
      <c r="K70" s="5"/>
      <c r="L70" s="5"/>
      <c r="M70" s="5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 x14ac:dyDescent="0.2">
      <c r="A71" s="1"/>
      <c r="B71" s="5"/>
      <c r="C71" s="5"/>
      <c r="D71" s="5"/>
      <c r="E71" s="5"/>
      <c r="F71" s="5"/>
      <c r="G71" s="6"/>
      <c r="H71" s="6"/>
      <c r="I71" s="53">
        <f t="shared" si="0"/>
        <v>2202089</v>
      </c>
      <c r="J71" s="5"/>
      <c r="K71" s="5"/>
      <c r="L71" s="5"/>
      <c r="M71" s="5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 x14ac:dyDescent="0.2">
      <c r="A72" s="1"/>
      <c r="B72" s="5"/>
      <c r="C72" s="5"/>
      <c r="D72" s="5"/>
      <c r="E72" s="5"/>
      <c r="F72" s="5"/>
      <c r="G72" s="6"/>
      <c r="H72" s="6"/>
      <c r="I72" s="53">
        <f t="shared" si="0"/>
        <v>2202089</v>
      </c>
      <c r="J72" s="5"/>
      <c r="K72" s="5"/>
      <c r="L72" s="5"/>
      <c r="M72" s="5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 x14ac:dyDescent="0.2">
      <c r="A73" s="1"/>
      <c r="B73" s="5"/>
      <c r="C73" s="5"/>
      <c r="D73" s="5"/>
      <c r="E73" s="5"/>
      <c r="F73" s="5"/>
      <c r="G73" s="6"/>
      <c r="H73" s="6"/>
      <c r="I73" s="53">
        <f t="shared" si="0"/>
        <v>2202089</v>
      </c>
      <c r="J73" s="5"/>
      <c r="K73" s="5"/>
      <c r="L73" s="5"/>
      <c r="M73" s="5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 x14ac:dyDescent="0.2">
      <c r="A74" s="1"/>
      <c r="B74" s="5"/>
      <c r="C74" s="5"/>
      <c r="D74" s="5"/>
      <c r="E74" s="5"/>
      <c r="F74" s="5"/>
      <c r="G74" s="6"/>
      <c r="H74" s="6"/>
      <c r="I74" s="53">
        <f t="shared" si="0"/>
        <v>2202089</v>
      </c>
      <c r="J74" s="5"/>
      <c r="K74" s="5"/>
      <c r="L74" s="5"/>
      <c r="M74" s="5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 x14ac:dyDescent="0.2">
      <c r="A75" s="1"/>
      <c r="B75" s="5"/>
      <c r="C75" s="5"/>
      <c r="D75" s="5"/>
      <c r="E75" s="5"/>
      <c r="F75" s="5"/>
      <c r="G75" s="6"/>
      <c r="H75" s="6"/>
      <c r="I75" s="53">
        <f t="shared" si="0"/>
        <v>2202089</v>
      </c>
      <c r="J75" s="5"/>
      <c r="K75" s="5"/>
      <c r="L75" s="5"/>
      <c r="M75" s="5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 x14ac:dyDescent="0.2">
      <c r="A76" s="1"/>
      <c r="B76" s="5"/>
      <c r="C76" s="5"/>
      <c r="D76" s="5"/>
      <c r="E76" s="5"/>
      <c r="F76" s="5"/>
      <c r="G76" s="6"/>
      <c r="H76" s="6"/>
      <c r="I76" s="53">
        <f t="shared" si="0"/>
        <v>2202089</v>
      </c>
      <c r="J76" s="5"/>
      <c r="K76" s="5"/>
      <c r="L76" s="5"/>
      <c r="M76" s="5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 x14ac:dyDescent="0.2">
      <c r="A77" s="1"/>
      <c r="B77" s="5"/>
      <c r="C77" s="5"/>
      <c r="D77" s="5"/>
      <c r="E77" s="5"/>
      <c r="F77" s="5"/>
      <c r="G77" s="6"/>
      <c r="H77" s="6"/>
      <c r="I77" s="53">
        <f t="shared" si="0"/>
        <v>2202089</v>
      </c>
      <c r="J77" s="5"/>
      <c r="K77" s="5"/>
      <c r="L77" s="5"/>
      <c r="M77" s="5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 x14ac:dyDescent="0.2">
      <c r="A78" s="1"/>
      <c r="B78" s="5"/>
      <c r="C78" s="5"/>
      <c r="D78" s="5"/>
      <c r="E78" s="5"/>
      <c r="F78" s="5"/>
      <c r="G78" s="6"/>
      <c r="H78" s="6"/>
      <c r="I78" s="53">
        <f t="shared" si="0"/>
        <v>2202089</v>
      </c>
      <c r="J78" s="5"/>
      <c r="K78" s="5"/>
      <c r="L78" s="5"/>
      <c r="M78" s="5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 x14ac:dyDescent="0.2">
      <c r="A79" s="1"/>
      <c r="B79" s="5"/>
      <c r="C79" s="5"/>
      <c r="D79" s="5"/>
      <c r="E79" s="5"/>
      <c r="F79" s="5"/>
      <c r="G79" s="6"/>
      <c r="H79" s="6"/>
      <c r="I79" s="53">
        <f t="shared" si="0"/>
        <v>2202089</v>
      </c>
      <c r="J79" s="5"/>
      <c r="K79" s="5"/>
      <c r="L79" s="5"/>
      <c r="M79" s="5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 x14ac:dyDescent="0.2">
      <c r="A80" s="1"/>
      <c r="B80" s="5"/>
      <c r="C80" s="5"/>
      <c r="D80" s="5"/>
      <c r="E80" s="5"/>
      <c r="F80" s="5"/>
      <c r="G80" s="6"/>
      <c r="H80" s="6"/>
      <c r="I80" s="53">
        <f t="shared" si="0"/>
        <v>2202089</v>
      </c>
      <c r="J80" s="5"/>
      <c r="K80" s="5"/>
      <c r="L80" s="5"/>
      <c r="M80" s="5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 x14ac:dyDescent="0.2">
      <c r="A81" s="1"/>
      <c r="B81" s="5"/>
      <c r="C81" s="5"/>
      <c r="D81" s="5"/>
      <c r="E81" s="5"/>
      <c r="F81" s="5"/>
      <c r="G81" s="6"/>
      <c r="H81" s="6"/>
      <c r="I81" s="53">
        <f t="shared" si="0"/>
        <v>2202089</v>
      </c>
      <c r="J81" s="5"/>
      <c r="K81" s="5"/>
      <c r="L81" s="5"/>
      <c r="M81" s="5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 x14ac:dyDescent="0.2">
      <c r="A82" s="1"/>
      <c r="B82" s="5"/>
      <c r="C82" s="5"/>
      <c r="D82" s="5"/>
      <c r="E82" s="5"/>
      <c r="F82" s="5"/>
      <c r="G82" s="6"/>
      <c r="H82" s="6"/>
      <c r="I82" s="53">
        <f t="shared" si="0"/>
        <v>2202089</v>
      </c>
      <c r="J82" s="5"/>
      <c r="K82" s="5"/>
      <c r="L82" s="5"/>
      <c r="M82" s="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 x14ac:dyDescent="0.2">
      <c r="A83" s="1"/>
      <c r="B83" s="5"/>
      <c r="C83" s="5"/>
      <c r="D83" s="5"/>
      <c r="E83" s="5"/>
      <c r="F83" s="5"/>
      <c r="G83" s="6"/>
      <c r="H83" s="6"/>
      <c r="I83" s="53">
        <f t="shared" si="0"/>
        <v>2202089</v>
      </c>
      <c r="J83" s="5"/>
      <c r="K83" s="5"/>
      <c r="L83" s="5"/>
      <c r="M83" s="5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 x14ac:dyDescent="0.2">
      <c r="A84" s="1"/>
      <c r="B84" s="5"/>
      <c r="C84" s="5"/>
      <c r="D84" s="5"/>
      <c r="E84" s="5"/>
      <c r="F84" s="5"/>
      <c r="G84" s="6"/>
      <c r="H84" s="6"/>
      <c r="I84" s="53">
        <f t="shared" si="0"/>
        <v>2202089</v>
      </c>
      <c r="J84" s="5"/>
      <c r="K84" s="5"/>
      <c r="L84" s="5"/>
      <c r="M84" s="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 x14ac:dyDescent="0.2">
      <c r="A85" s="1"/>
      <c r="B85" s="5"/>
      <c r="C85" s="5"/>
      <c r="D85" s="5"/>
      <c r="E85" s="5"/>
      <c r="F85" s="5"/>
      <c r="G85" s="6"/>
      <c r="H85" s="6"/>
      <c r="I85" s="53">
        <f t="shared" si="0"/>
        <v>2202089</v>
      </c>
      <c r="J85" s="5"/>
      <c r="K85" s="5"/>
      <c r="L85" s="5"/>
      <c r="M85" s="5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 x14ac:dyDescent="0.2">
      <c r="A86" s="1"/>
      <c r="B86" s="5"/>
      <c r="C86" s="5"/>
      <c r="D86" s="5"/>
      <c r="E86" s="5"/>
      <c r="F86" s="5"/>
      <c r="G86" s="6"/>
      <c r="H86" s="6"/>
      <c r="I86" s="53">
        <f t="shared" si="0"/>
        <v>2202089</v>
      </c>
      <c r="J86" s="5"/>
      <c r="K86" s="5"/>
      <c r="L86" s="5"/>
      <c r="M86" s="5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 x14ac:dyDescent="0.2">
      <c r="A87" s="1"/>
      <c r="B87" s="5"/>
      <c r="C87" s="5"/>
      <c r="D87" s="5"/>
      <c r="E87" s="5"/>
      <c r="F87" s="5"/>
      <c r="G87" s="6"/>
      <c r="H87" s="6"/>
      <c r="I87" s="53">
        <f t="shared" si="0"/>
        <v>2202089</v>
      </c>
      <c r="J87" s="5"/>
      <c r="K87" s="5"/>
      <c r="L87" s="5"/>
      <c r="M87" s="5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 x14ac:dyDescent="0.2">
      <c r="A88" s="1"/>
      <c r="B88" s="5"/>
      <c r="C88" s="5"/>
      <c r="D88" s="5"/>
      <c r="E88" s="5"/>
      <c r="F88" s="5"/>
      <c r="G88" s="6"/>
      <c r="H88" s="6"/>
      <c r="I88" s="53">
        <f t="shared" si="0"/>
        <v>2202089</v>
      </c>
      <c r="J88" s="5"/>
      <c r="K88" s="5"/>
      <c r="L88" s="5"/>
      <c r="M88" s="5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 x14ac:dyDescent="0.2">
      <c r="A89" s="1"/>
      <c r="B89" s="5"/>
      <c r="C89" s="5"/>
      <c r="D89" s="5"/>
      <c r="E89" s="5"/>
      <c r="F89" s="5"/>
      <c r="G89" s="6"/>
      <c r="H89" s="6"/>
      <c r="I89" s="53">
        <f t="shared" si="0"/>
        <v>2202089</v>
      </c>
      <c r="J89" s="5"/>
      <c r="K89" s="5"/>
      <c r="L89" s="5"/>
      <c r="M89" s="5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 x14ac:dyDescent="0.2">
      <c r="A90" s="1"/>
      <c r="B90" s="5"/>
      <c r="C90" s="5"/>
      <c r="D90" s="5"/>
      <c r="E90" s="5"/>
      <c r="F90" s="5"/>
      <c r="G90" s="6"/>
      <c r="H90" s="6"/>
      <c r="I90" s="53">
        <f t="shared" si="0"/>
        <v>2202089</v>
      </c>
      <c r="J90" s="5"/>
      <c r="K90" s="5"/>
      <c r="L90" s="5"/>
      <c r="M90" s="5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 x14ac:dyDescent="0.2">
      <c r="A91" s="1"/>
      <c r="B91" s="5"/>
      <c r="C91" s="5"/>
      <c r="D91" s="5"/>
      <c r="E91" s="5"/>
      <c r="F91" s="5"/>
      <c r="G91" s="6"/>
      <c r="H91" s="6"/>
      <c r="I91" s="53">
        <f t="shared" si="0"/>
        <v>2202089</v>
      </c>
      <c r="J91" s="5"/>
      <c r="K91" s="5"/>
      <c r="L91" s="5"/>
      <c r="M91" s="5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 x14ac:dyDescent="0.2">
      <c r="A92" s="1"/>
      <c r="B92" s="5"/>
      <c r="C92" s="5"/>
      <c r="D92" s="5"/>
      <c r="E92" s="5"/>
      <c r="F92" s="5"/>
      <c r="G92" s="6"/>
      <c r="H92" s="6"/>
      <c r="I92" s="53">
        <f t="shared" si="0"/>
        <v>2202089</v>
      </c>
      <c r="J92" s="5"/>
      <c r="K92" s="5"/>
      <c r="L92" s="5"/>
      <c r="M92" s="5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 x14ac:dyDescent="0.2">
      <c r="A93" s="1"/>
      <c r="B93" s="5"/>
      <c r="C93" s="5"/>
      <c r="D93" s="5"/>
      <c r="E93" s="5"/>
      <c r="F93" s="5"/>
      <c r="G93" s="6"/>
      <c r="H93" s="6"/>
      <c r="I93" s="53">
        <f t="shared" si="0"/>
        <v>2202089</v>
      </c>
      <c r="J93" s="5"/>
      <c r="K93" s="5"/>
      <c r="L93" s="5"/>
      <c r="M93" s="5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 x14ac:dyDescent="0.2">
      <c r="A94" s="1"/>
      <c r="B94" s="5"/>
      <c r="C94" s="5"/>
      <c r="D94" s="5"/>
      <c r="E94" s="5"/>
      <c r="F94" s="5"/>
      <c r="G94" s="6"/>
      <c r="H94" s="6"/>
      <c r="I94" s="53">
        <f t="shared" si="0"/>
        <v>2202089</v>
      </c>
      <c r="J94" s="5"/>
      <c r="K94" s="5"/>
      <c r="L94" s="5"/>
      <c r="M94" s="5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 x14ac:dyDescent="0.2">
      <c r="A95" s="1"/>
      <c r="B95" s="5"/>
      <c r="C95" s="5"/>
      <c r="D95" s="5"/>
      <c r="E95" s="5"/>
      <c r="F95" s="5"/>
      <c r="G95" s="6"/>
      <c r="H95" s="6"/>
      <c r="I95" s="53">
        <f t="shared" si="0"/>
        <v>2202089</v>
      </c>
      <c r="J95" s="5"/>
      <c r="K95" s="5"/>
      <c r="L95" s="5"/>
      <c r="M95" s="5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 x14ac:dyDescent="0.2">
      <c r="A96" s="1"/>
      <c r="B96" s="5"/>
      <c r="C96" s="5"/>
      <c r="D96" s="5"/>
      <c r="E96" s="5"/>
      <c r="F96" s="5"/>
      <c r="G96" s="6"/>
      <c r="H96" s="6"/>
      <c r="I96" s="53">
        <f t="shared" si="0"/>
        <v>2202089</v>
      </c>
      <c r="J96" s="5"/>
      <c r="K96" s="5"/>
      <c r="L96" s="5"/>
      <c r="M96" s="5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 x14ac:dyDescent="0.2">
      <c r="A97" s="1"/>
      <c r="B97" s="5"/>
      <c r="C97" s="5"/>
      <c r="D97" s="5"/>
      <c r="E97" s="5"/>
      <c r="F97" s="5"/>
      <c r="G97" s="6"/>
      <c r="H97" s="6"/>
      <c r="I97" s="53">
        <f t="shared" si="0"/>
        <v>2202089</v>
      </c>
      <c r="J97" s="5"/>
      <c r="K97" s="5"/>
      <c r="L97" s="5"/>
      <c r="M97" s="5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 x14ac:dyDescent="0.2">
      <c r="A98" s="1"/>
      <c r="B98" s="5"/>
      <c r="C98" s="5"/>
      <c r="D98" s="5"/>
      <c r="E98" s="5"/>
      <c r="F98" s="5"/>
      <c r="G98" s="6"/>
      <c r="H98" s="6"/>
      <c r="I98" s="53">
        <f t="shared" si="0"/>
        <v>2202089</v>
      </c>
      <c r="J98" s="5"/>
      <c r="K98" s="5"/>
      <c r="L98" s="5"/>
      <c r="M98" s="5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 x14ac:dyDescent="0.2">
      <c r="A99" s="1"/>
      <c r="B99" s="5"/>
      <c r="C99" s="5"/>
      <c r="D99" s="5"/>
      <c r="E99" s="5"/>
      <c r="F99" s="5"/>
      <c r="G99" s="6"/>
      <c r="H99" s="6"/>
      <c r="I99" s="53">
        <f t="shared" si="0"/>
        <v>2202089</v>
      </c>
      <c r="J99" s="5"/>
      <c r="K99" s="5"/>
      <c r="L99" s="5"/>
      <c r="M99" s="5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 x14ac:dyDescent="0.2">
      <c r="A100" s="1"/>
      <c r="B100" s="5"/>
      <c r="C100" s="5"/>
      <c r="D100" s="5"/>
      <c r="E100" s="5"/>
      <c r="F100" s="5"/>
      <c r="G100" s="6"/>
      <c r="H100" s="6"/>
      <c r="I100" s="53">
        <f t="shared" si="0"/>
        <v>2202089</v>
      </c>
      <c r="J100" s="5"/>
      <c r="K100" s="5"/>
      <c r="L100" s="5"/>
      <c r="M100" s="5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 x14ac:dyDescent="0.2">
      <c r="A101" s="1"/>
      <c r="B101" s="5"/>
      <c r="C101" s="5"/>
      <c r="D101" s="5"/>
      <c r="E101" s="5"/>
      <c r="F101" s="5"/>
      <c r="G101" s="6"/>
      <c r="H101" s="6"/>
      <c r="I101" s="53">
        <f t="shared" si="0"/>
        <v>2202089</v>
      </c>
      <c r="J101" s="5"/>
      <c r="K101" s="5"/>
      <c r="L101" s="5"/>
      <c r="M101" s="5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 x14ac:dyDescent="0.2">
      <c r="A102" s="1"/>
      <c r="B102" s="5"/>
      <c r="C102" s="5"/>
      <c r="D102" s="5"/>
      <c r="E102" s="5"/>
      <c r="F102" s="5"/>
      <c r="G102" s="6"/>
      <c r="H102" s="6"/>
      <c r="I102" s="53">
        <f t="shared" si="0"/>
        <v>2202089</v>
      </c>
      <c r="J102" s="5"/>
      <c r="K102" s="5"/>
      <c r="L102" s="5"/>
      <c r="M102" s="5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 x14ac:dyDescent="0.2">
      <c r="A103" s="1"/>
      <c r="B103" s="5"/>
      <c r="C103" s="5"/>
      <c r="D103" s="5"/>
      <c r="E103" s="5"/>
      <c r="F103" s="5"/>
      <c r="G103" s="6"/>
      <c r="H103" s="6"/>
      <c r="I103" s="53">
        <f t="shared" si="0"/>
        <v>2202089</v>
      </c>
      <c r="J103" s="5"/>
      <c r="K103" s="5"/>
      <c r="L103" s="5"/>
      <c r="M103" s="5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 x14ac:dyDescent="0.2">
      <c r="A104" s="1"/>
      <c r="B104" s="1"/>
      <c r="C104" s="1"/>
      <c r="D104" s="1"/>
      <c r="E104" s="1"/>
      <c r="F104" s="1"/>
      <c r="G104" s="93"/>
      <c r="H104" s="93"/>
      <c r="I104" s="11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 x14ac:dyDescent="0.2">
      <c r="A105" s="1"/>
      <c r="B105" s="1"/>
      <c r="C105" s="1"/>
      <c r="D105" s="1"/>
      <c r="E105" s="1"/>
      <c r="F105" s="1"/>
      <c r="G105" s="93"/>
      <c r="H105" s="93"/>
      <c r="I105" s="11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 x14ac:dyDescent="0.2">
      <c r="A106" s="1"/>
      <c r="B106" s="1"/>
      <c r="C106" s="1"/>
      <c r="D106" s="1"/>
      <c r="E106" s="1"/>
      <c r="F106" s="1"/>
      <c r="G106" s="93"/>
      <c r="H106" s="93"/>
      <c r="I106" s="11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 x14ac:dyDescent="0.2">
      <c r="A107" s="1"/>
      <c r="B107" s="1"/>
      <c r="C107" s="1"/>
      <c r="D107" s="1"/>
      <c r="E107" s="1"/>
      <c r="F107" s="1"/>
      <c r="G107" s="93"/>
      <c r="H107" s="93"/>
      <c r="I107" s="11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 x14ac:dyDescent="0.2">
      <c r="A108" s="1"/>
      <c r="B108" s="1"/>
      <c r="C108" s="1"/>
      <c r="D108" s="1"/>
      <c r="E108" s="1"/>
      <c r="F108" s="1"/>
      <c r="G108" s="93"/>
      <c r="H108" s="93"/>
      <c r="I108" s="11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 x14ac:dyDescent="0.2">
      <c r="A109" s="1"/>
      <c r="B109" s="1"/>
      <c r="C109" s="1"/>
      <c r="D109" s="1"/>
      <c r="E109" s="1"/>
      <c r="F109" s="1"/>
      <c r="G109" s="93"/>
      <c r="H109" s="93"/>
      <c r="I109" s="11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 x14ac:dyDescent="0.2">
      <c r="A110" s="1"/>
      <c r="B110" s="1"/>
      <c r="C110" s="1"/>
      <c r="D110" s="1"/>
      <c r="E110" s="1"/>
      <c r="F110" s="1"/>
      <c r="G110" s="93"/>
      <c r="H110" s="93"/>
      <c r="I110" s="11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 x14ac:dyDescent="0.2">
      <c r="A111" s="1"/>
      <c r="B111" s="1"/>
      <c r="C111" s="1"/>
      <c r="D111" s="1"/>
      <c r="E111" s="1"/>
      <c r="F111" s="1"/>
      <c r="G111" s="93"/>
      <c r="H111" s="93"/>
      <c r="I111" s="11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 x14ac:dyDescent="0.2">
      <c r="A112" s="1"/>
      <c r="B112" s="1"/>
      <c r="C112" s="1"/>
      <c r="D112" s="1"/>
      <c r="E112" s="1"/>
      <c r="F112" s="1"/>
      <c r="G112" s="93"/>
      <c r="H112" s="93"/>
      <c r="I112" s="11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 x14ac:dyDescent="0.2">
      <c r="A113" s="1"/>
      <c r="B113" s="1"/>
      <c r="C113" s="1"/>
      <c r="D113" s="1"/>
      <c r="E113" s="1"/>
      <c r="F113" s="1"/>
      <c r="G113" s="93"/>
      <c r="H113" s="93"/>
      <c r="I113" s="11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 x14ac:dyDescent="0.2">
      <c r="A114" s="1"/>
      <c r="B114" s="1"/>
      <c r="C114" s="1"/>
      <c r="D114" s="1"/>
      <c r="E114" s="1"/>
      <c r="F114" s="1"/>
      <c r="G114" s="93"/>
      <c r="H114" s="93"/>
      <c r="I114" s="11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 x14ac:dyDescent="0.2">
      <c r="A115" s="1"/>
      <c r="B115" s="1"/>
      <c r="C115" s="1"/>
      <c r="D115" s="1"/>
      <c r="E115" s="1"/>
      <c r="F115" s="1"/>
      <c r="G115" s="93"/>
      <c r="H115" s="93"/>
      <c r="I115" s="11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 x14ac:dyDescent="0.2">
      <c r="A116" s="1"/>
      <c r="B116" s="1"/>
      <c r="C116" s="1"/>
      <c r="D116" s="1"/>
      <c r="E116" s="1"/>
      <c r="F116" s="1"/>
      <c r="G116" s="93"/>
      <c r="H116" s="93"/>
      <c r="I116" s="11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 x14ac:dyDescent="0.2">
      <c r="A117" s="1"/>
      <c r="B117" s="1"/>
      <c r="C117" s="1"/>
      <c r="D117" s="1"/>
      <c r="E117" s="1"/>
      <c r="F117" s="1"/>
      <c r="G117" s="93"/>
      <c r="H117" s="93"/>
      <c r="I117" s="11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 x14ac:dyDescent="0.2">
      <c r="A118" s="1"/>
      <c r="B118" s="1"/>
      <c r="C118" s="1"/>
      <c r="D118" s="1"/>
      <c r="E118" s="1"/>
      <c r="F118" s="1"/>
      <c r="G118" s="93"/>
      <c r="H118" s="93"/>
      <c r="I118" s="11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 x14ac:dyDescent="0.2">
      <c r="A119" s="1"/>
      <c r="B119" s="1"/>
      <c r="C119" s="1"/>
      <c r="D119" s="1"/>
      <c r="E119" s="1"/>
      <c r="F119" s="1"/>
      <c r="G119" s="93"/>
      <c r="H119" s="93"/>
      <c r="I119" s="11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 x14ac:dyDescent="0.2">
      <c r="A120" s="1"/>
      <c r="B120" s="1"/>
      <c r="C120" s="1"/>
      <c r="D120" s="1"/>
      <c r="E120" s="1"/>
      <c r="F120" s="1"/>
      <c r="G120" s="93"/>
      <c r="H120" s="93"/>
      <c r="I120" s="11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 x14ac:dyDescent="0.2">
      <c r="A121" s="1"/>
      <c r="B121" s="1"/>
      <c r="C121" s="1"/>
      <c r="D121" s="1"/>
      <c r="E121" s="1"/>
      <c r="F121" s="1"/>
      <c r="G121" s="93"/>
      <c r="H121" s="93"/>
      <c r="I121" s="11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 x14ac:dyDescent="0.2">
      <c r="A122" s="1"/>
      <c r="B122" s="1"/>
      <c r="C122" s="1"/>
      <c r="D122" s="1"/>
      <c r="E122" s="1"/>
      <c r="F122" s="1"/>
      <c r="G122" s="93"/>
      <c r="H122" s="93"/>
      <c r="I122" s="11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 x14ac:dyDescent="0.2">
      <c r="A123" s="1"/>
      <c r="B123" s="1"/>
      <c r="C123" s="1"/>
      <c r="D123" s="1"/>
      <c r="E123" s="1"/>
      <c r="F123" s="1"/>
      <c r="G123" s="93"/>
      <c r="H123" s="93"/>
      <c r="I123" s="11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 x14ac:dyDescent="0.2">
      <c r="A124" s="1"/>
      <c r="B124" s="1"/>
      <c r="C124" s="1"/>
      <c r="D124" s="1"/>
      <c r="E124" s="1"/>
      <c r="F124" s="1"/>
      <c r="G124" s="93"/>
      <c r="H124" s="93"/>
      <c r="I124" s="11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 x14ac:dyDescent="0.2">
      <c r="A125" s="1"/>
      <c r="B125" s="1"/>
      <c r="C125" s="1"/>
      <c r="D125" s="1"/>
      <c r="E125" s="1"/>
      <c r="F125" s="1"/>
      <c r="G125" s="93"/>
      <c r="H125" s="93"/>
      <c r="I125" s="11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 x14ac:dyDescent="0.2">
      <c r="A126" s="1"/>
      <c r="B126" s="1"/>
      <c r="C126" s="1"/>
      <c r="D126" s="1"/>
      <c r="E126" s="1"/>
      <c r="F126" s="1"/>
      <c r="G126" s="93"/>
      <c r="H126" s="93"/>
      <c r="I126" s="11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 x14ac:dyDescent="0.2">
      <c r="A127" s="1"/>
      <c r="B127" s="1"/>
      <c r="C127" s="1"/>
      <c r="D127" s="1"/>
      <c r="E127" s="1"/>
      <c r="F127" s="1"/>
      <c r="G127" s="93"/>
      <c r="H127" s="93"/>
      <c r="I127" s="113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 x14ac:dyDescent="0.2">
      <c r="A128" s="1"/>
      <c r="B128" s="1"/>
      <c r="C128" s="1"/>
      <c r="D128" s="1"/>
      <c r="E128" s="1"/>
      <c r="F128" s="1"/>
      <c r="G128" s="93"/>
      <c r="H128" s="93"/>
      <c r="I128" s="11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 x14ac:dyDescent="0.2">
      <c r="A129" s="1"/>
      <c r="B129" s="1"/>
      <c r="C129" s="1"/>
      <c r="D129" s="1"/>
      <c r="E129" s="1"/>
      <c r="F129" s="1"/>
      <c r="G129" s="93"/>
      <c r="H129" s="93"/>
      <c r="I129" s="11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 x14ac:dyDescent="0.2">
      <c r="A130" s="1"/>
      <c r="B130" s="1"/>
      <c r="C130" s="1"/>
      <c r="D130" s="1"/>
      <c r="E130" s="1"/>
      <c r="F130" s="1"/>
      <c r="G130" s="93"/>
      <c r="H130" s="93"/>
      <c r="I130" s="11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 x14ac:dyDescent="0.2">
      <c r="A131" s="1"/>
      <c r="B131" s="1"/>
      <c r="C131" s="1"/>
      <c r="D131" s="1"/>
      <c r="E131" s="1"/>
      <c r="F131" s="1"/>
      <c r="G131" s="93"/>
      <c r="H131" s="93"/>
      <c r="I131" s="11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 x14ac:dyDescent="0.2">
      <c r="A132" s="1"/>
      <c r="B132" s="1"/>
      <c r="C132" s="1"/>
      <c r="D132" s="1"/>
      <c r="E132" s="1"/>
      <c r="F132" s="1"/>
      <c r="G132" s="93"/>
      <c r="H132" s="93"/>
      <c r="I132" s="11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 x14ac:dyDescent="0.2">
      <c r="A133" s="1"/>
      <c r="B133" s="1"/>
      <c r="C133" s="1"/>
      <c r="D133" s="1"/>
      <c r="E133" s="1"/>
      <c r="F133" s="1"/>
      <c r="G133" s="93"/>
      <c r="H133" s="93"/>
      <c r="I133" s="11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 x14ac:dyDescent="0.2">
      <c r="A134" s="1"/>
      <c r="B134" s="1"/>
      <c r="C134" s="1"/>
      <c r="D134" s="1"/>
      <c r="E134" s="1"/>
      <c r="F134" s="1"/>
      <c r="G134" s="93"/>
      <c r="H134" s="93"/>
      <c r="I134" s="11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 x14ac:dyDescent="0.2">
      <c r="A135" s="1"/>
      <c r="B135" s="1"/>
      <c r="C135" s="1"/>
      <c r="D135" s="1"/>
      <c r="E135" s="1"/>
      <c r="F135" s="1"/>
      <c r="G135" s="93"/>
      <c r="H135" s="93"/>
      <c r="I135" s="11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 x14ac:dyDescent="0.2">
      <c r="A136" s="1"/>
      <c r="B136" s="1"/>
      <c r="C136" s="1"/>
      <c r="D136" s="1"/>
      <c r="E136" s="1"/>
      <c r="F136" s="1"/>
      <c r="G136" s="93"/>
      <c r="H136" s="93"/>
      <c r="I136" s="11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 x14ac:dyDescent="0.2">
      <c r="A137" s="1"/>
      <c r="B137" s="1"/>
      <c r="C137" s="1"/>
      <c r="D137" s="1"/>
      <c r="E137" s="1"/>
      <c r="F137" s="1"/>
      <c r="G137" s="93"/>
      <c r="H137" s="93"/>
      <c r="I137" s="11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 x14ac:dyDescent="0.2">
      <c r="A138" s="1"/>
      <c r="B138" s="1"/>
      <c r="C138" s="1"/>
      <c r="D138" s="1"/>
      <c r="E138" s="1"/>
      <c r="F138" s="1"/>
      <c r="G138" s="93"/>
      <c r="H138" s="93"/>
      <c r="I138" s="11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 x14ac:dyDescent="0.2">
      <c r="A139" s="1"/>
      <c r="B139" s="1"/>
      <c r="C139" s="1"/>
      <c r="D139" s="1"/>
      <c r="E139" s="1"/>
      <c r="F139" s="1"/>
      <c r="G139" s="93"/>
      <c r="H139" s="93"/>
      <c r="I139" s="11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 x14ac:dyDescent="0.2">
      <c r="A140" s="1"/>
      <c r="B140" s="1"/>
      <c r="C140" s="1"/>
      <c r="D140" s="1"/>
      <c r="E140" s="1"/>
      <c r="F140" s="1"/>
      <c r="G140" s="93"/>
      <c r="H140" s="93"/>
      <c r="I140" s="11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 x14ac:dyDescent="0.2">
      <c r="A141" s="1"/>
      <c r="B141" s="1"/>
      <c r="C141" s="1"/>
      <c r="D141" s="1"/>
      <c r="E141" s="1"/>
      <c r="F141" s="1"/>
      <c r="G141" s="93"/>
      <c r="H141" s="93"/>
      <c r="I141" s="11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 x14ac:dyDescent="0.2">
      <c r="A142" s="1"/>
      <c r="B142" s="1"/>
      <c r="C142" s="1"/>
      <c r="D142" s="1"/>
      <c r="E142" s="1"/>
      <c r="F142" s="1"/>
      <c r="G142" s="93"/>
      <c r="H142" s="93"/>
      <c r="I142" s="11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 x14ac:dyDescent="0.2">
      <c r="A143" s="1"/>
      <c r="B143" s="1"/>
      <c r="C143" s="1"/>
      <c r="D143" s="1"/>
      <c r="E143" s="1"/>
      <c r="F143" s="1"/>
      <c r="G143" s="93"/>
      <c r="H143" s="93"/>
      <c r="I143" s="11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 x14ac:dyDescent="0.2">
      <c r="A144" s="1"/>
      <c r="B144" s="1"/>
      <c r="C144" s="1"/>
      <c r="D144" s="1"/>
      <c r="E144" s="1"/>
      <c r="F144" s="1"/>
      <c r="G144" s="93"/>
      <c r="H144" s="93"/>
      <c r="I144" s="11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 x14ac:dyDescent="0.2">
      <c r="A145" s="1"/>
      <c r="B145" s="1"/>
      <c r="C145" s="1"/>
      <c r="D145" s="1"/>
      <c r="E145" s="1"/>
      <c r="F145" s="1"/>
      <c r="G145" s="93"/>
      <c r="H145" s="93"/>
      <c r="I145" s="11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 x14ac:dyDescent="0.2">
      <c r="A146" s="1"/>
      <c r="B146" s="1"/>
      <c r="C146" s="1"/>
      <c r="D146" s="1"/>
      <c r="E146" s="1"/>
      <c r="F146" s="1"/>
      <c r="G146" s="93"/>
      <c r="H146" s="93"/>
      <c r="I146" s="11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 x14ac:dyDescent="0.2">
      <c r="A147" s="1"/>
      <c r="B147" s="1"/>
      <c r="C147" s="1"/>
      <c r="D147" s="1"/>
      <c r="E147" s="1"/>
      <c r="F147" s="1"/>
      <c r="G147" s="93"/>
      <c r="H147" s="93"/>
      <c r="I147" s="11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 x14ac:dyDescent="0.2">
      <c r="A148" s="1"/>
      <c r="B148" s="1"/>
      <c r="C148" s="1"/>
      <c r="D148" s="1"/>
      <c r="E148" s="1"/>
      <c r="F148" s="1"/>
      <c r="G148" s="93"/>
      <c r="H148" s="93"/>
      <c r="I148" s="11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 x14ac:dyDescent="0.2">
      <c r="A149" s="1"/>
      <c r="B149" s="1"/>
      <c r="C149" s="1"/>
      <c r="D149" s="1"/>
      <c r="E149" s="1"/>
      <c r="F149" s="1"/>
      <c r="G149" s="93"/>
      <c r="H149" s="93"/>
      <c r="I149" s="11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 x14ac:dyDescent="0.2">
      <c r="A150" s="1"/>
      <c r="B150" s="1"/>
      <c r="C150" s="1"/>
      <c r="D150" s="1"/>
      <c r="E150" s="1"/>
      <c r="F150" s="1"/>
      <c r="G150" s="93"/>
      <c r="H150" s="93"/>
      <c r="I150" s="11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 x14ac:dyDescent="0.2">
      <c r="A151" s="1"/>
      <c r="B151" s="1"/>
      <c r="C151" s="1"/>
      <c r="D151" s="1"/>
      <c r="E151" s="1"/>
      <c r="F151" s="1"/>
      <c r="G151" s="93"/>
      <c r="H151" s="93"/>
      <c r="I151" s="11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 x14ac:dyDescent="0.2">
      <c r="A152" s="1"/>
      <c r="B152" s="1"/>
      <c r="C152" s="1"/>
      <c r="D152" s="1"/>
      <c r="E152" s="1"/>
      <c r="F152" s="1"/>
      <c r="G152" s="93"/>
      <c r="H152" s="93"/>
      <c r="I152" s="11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 x14ac:dyDescent="0.2">
      <c r="A153" s="1"/>
      <c r="B153" s="1"/>
      <c r="C153" s="1"/>
      <c r="D153" s="1"/>
      <c r="E153" s="1"/>
      <c r="F153" s="1"/>
      <c r="G153" s="93"/>
      <c r="H153" s="93"/>
      <c r="I153" s="11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 x14ac:dyDescent="0.2">
      <c r="A154" s="1"/>
      <c r="B154" s="1"/>
      <c r="C154" s="1"/>
      <c r="D154" s="1"/>
      <c r="E154" s="1"/>
      <c r="F154" s="1"/>
      <c r="G154" s="93"/>
      <c r="H154" s="93"/>
      <c r="I154" s="11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 x14ac:dyDescent="0.2">
      <c r="A155" s="1"/>
      <c r="B155" s="1"/>
      <c r="C155" s="1"/>
      <c r="D155" s="1"/>
      <c r="E155" s="1"/>
      <c r="F155" s="1"/>
      <c r="G155" s="93"/>
      <c r="H155" s="93"/>
      <c r="I155" s="11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 x14ac:dyDescent="0.2">
      <c r="A156" s="1"/>
      <c r="B156" s="1"/>
      <c r="C156" s="1"/>
      <c r="D156" s="1"/>
      <c r="E156" s="1"/>
      <c r="F156" s="1"/>
      <c r="G156" s="93"/>
      <c r="H156" s="93"/>
      <c r="I156" s="11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 x14ac:dyDescent="0.2">
      <c r="A157" s="1"/>
      <c r="B157" s="1"/>
      <c r="C157" s="1"/>
      <c r="D157" s="1"/>
      <c r="E157" s="1"/>
      <c r="F157" s="1"/>
      <c r="G157" s="93"/>
      <c r="H157" s="93"/>
      <c r="I157" s="11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 x14ac:dyDescent="0.2">
      <c r="A158" s="1"/>
      <c r="B158" s="1"/>
      <c r="C158" s="1"/>
      <c r="D158" s="1"/>
      <c r="E158" s="1"/>
      <c r="F158" s="1"/>
      <c r="G158" s="93"/>
      <c r="H158" s="93"/>
      <c r="I158" s="11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 x14ac:dyDescent="0.2">
      <c r="A159" s="1"/>
      <c r="B159" s="1"/>
      <c r="C159" s="1"/>
      <c r="D159" s="1"/>
      <c r="E159" s="1"/>
      <c r="F159" s="1"/>
      <c r="G159" s="93"/>
      <c r="H159" s="93"/>
      <c r="I159" s="11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 x14ac:dyDescent="0.2">
      <c r="A160" s="1"/>
      <c r="B160" s="1"/>
      <c r="C160" s="1"/>
      <c r="D160" s="1"/>
      <c r="E160" s="1"/>
      <c r="F160" s="1"/>
      <c r="G160" s="93"/>
      <c r="H160" s="93"/>
      <c r="I160" s="11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 x14ac:dyDescent="0.2">
      <c r="A161" s="1"/>
      <c r="B161" s="1"/>
      <c r="C161" s="1"/>
      <c r="D161" s="1"/>
      <c r="E161" s="1"/>
      <c r="F161" s="1"/>
      <c r="G161" s="93"/>
      <c r="H161" s="93"/>
      <c r="I161" s="11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 x14ac:dyDescent="0.2">
      <c r="A162" s="1"/>
      <c r="B162" s="1"/>
      <c r="C162" s="1"/>
      <c r="D162" s="1"/>
      <c r="E162" s="1"/>
      <c r="F162" s="1"/>
      <c r="G162" s="93"/>
      <c r="H162" s="93"/>
      <c r="I162" s="11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 x14ac:dyDescent="0.2">
      <c r="A163" s="1"/>
      <c r="B163" s="1"/>
      <c r="C163" s="1"/>
      <c r="D163" s="1"/>
      <c r="E163" s="1"/>
      <c r="F163" s="1"/>
      <c r="G163" s="93"/>
      <c r="H163" s="93"/>
      <c r="I163" s="11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 x14ac:dyDescent="0.2">
      <c r="A164" s="1"/>
      <c r="B164" s="1"/>
      <c r="C164" s="1"/>
      <c r="D164" s="1"/>
      <c r="E164" s="1"/>
      <c r="F164" s="1"/>
      <c r="G164" s="93"/>
      <c r="H164" s="93"/>
      <c r="I164" s="11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 x14ac:dyDescent="0.2">
      <c r="A165" s="1"/>
      <c r="B165" s="1"/>
      <c r="C165" s="1"/>
      <c r="D165" s="1"/>
      <c r="E165" s="1"/>
      <c r="F165" s="1"/>
      <c r="G165" s="93"/>
      <c r="H165" s="93"/>
      <c r="I165" s="11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 x14ac:dyDescent="0.2">
      <c r="A166" s="1"/>
      <c r="B166" s="1"/>
      <c r="C166" s="1"/>
      <c r="D166" s="1"/>
      <c r="E166" s="1"/>
      <c r="F166" s="1"/>
      <c r="G166" s="93"/>
      <c r="H166" s="93"/>
      <c r="I166" s="11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 x14ac:dyDescent="0.2">
      <c r="A167" s="1"/>
      <c r="B167" s="1"/>
      <c r="C167" s="1"/>
      <c r="D167" s="1"/>
      <c r="E167" s="1"/>
      <c r="F167" s="1"/>
      <c r="G167" s="93"/>
      <c r="H167" s="93"/>
      <c r="I167" s="11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 x14ac:dyDescent="0.2">
      <c r="A168" s="1"/>
      <c r="B168" s="1"/>
      <c r="C168" s="1"/>
      <c r="D168" s="1"/>
      <c r="E168" s="1"/>
      <c r="F168" s="1"/>
      <c r="G168" s="93"/>
      <c r="H168" s="93"/>
      <c r="I168" s="11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 x14ac:dyDescent="0.2">
      <c r="A169" s="1"/>
      <c r="B169" s="1"/>
      <c r="C169" s="1"/>
      <c r="D169" s="1"/>
      <c r="E169" s="1"/>
      <c r="F169" s="1"/>
      <c r="G169" s="93"/>
      <c r="H169" s="93"/>
      <c r="I169" s="11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 x14ac:dyDescent="0.2">
      <c r="A170" s="1"/>
      <c r="B170" s="1"/>
      <c r="C170" s="1"/>
      <c r="D170" s="1"/>
      <c r="E170" s="1"/>
      <c r="F170" s="1"/>
      <c r="G170" s="93"/>
      <c r="H170" s="93"/>
      <c r="I170" s="11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 x14ac:dyDescent="0.2">
      <c r="A171" s="1"/>
      <c r="B171" s="1"/>
      <c r="C171" s="1"/>
      <c r="D171" s="1"/>
      <c r="E171" s="1"/>
      <c r="F171" s="1"/>
      <c r="G171" s="93"/>
      <c r="H171" s="93"/>
      <c r="I171" s="11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 x14ac:dyDescent="0.2">
      <c r="A172" s="1"/>
      <c r="B172" s="1"/>
      <c r="C172" s="1"/>
      <c r="D172" s="1"/>
      <c r="E172" s="1"/>
      <c r="F172" s="1"/>
      <c r="G172" s="93"/>
      <c r="H172" s="93"/>
      <c r="I172" s="11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 x14ac:dyDescent="0.2">
      <c r="A173" s="1"/>
      <c r="B173" s="1"/>
      <c r="C173" s="1"/>
      <c r="D173" s="1"/>
      <c r="E173" s="1"/>
      <c r="F173" s="1"/>
      <c r="G173" s="93"/>
      <c r="H173" s="93"/>
      <c r="I173" s="11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 x14ac:dyDescent="0.2">
      <c r="A174" s="1"/>
      <c r="B174" s="1"/>
      <c r="C174" s="1"/>
      <c r="D174" s="1"/>
      <c r="E174" s="1"/>
      <c r="F174" s="1"/>
      <c r="G174" s="93"/>
      <c r="H174" s="93"/>
      <c r="I174" s="11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 x14ac:dyDescent="0.2">
      <c r="A175" s="1"/>
      <c r="B175" s="1"/>
      <c r="C175" s="1"/>
      <c r="D175" s="1"/>
      <c r="E175" s="1"/>
      <c r="F175" s="1"/>
      <c r="G175" s="93"/>
      <c r="H175" s="93"/>
      <c r="I175" s="11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 x14ac:dyDescent="0.2">
      <c r="A176" s="1"/>
      <c r="B176" s="1"/>
      <c r="C176" s="1"/>
      <c r="D176" s="1"/>
      <c r="E176" s="1"/>
      <c r="F176" s="1"/>
      <c r="G176" s="93"/>
      <c r="H176" s="93"/>
      <c r="I176" s="11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 x14ac:dyDescent="0.2">
      <c r="A177" s="1"/>
      <c r="B177" s="1"/>
      <c r="C177" s="1"/>
      <c r="D177" s="1"/>
      <c r="E177" s="1"/>
      <c r="F177" s="1"/>
      <c r="G177" s="93"/>
      <c r="H177" s="93"/>
      <c r="I177" s="11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 x14ac:dyDescent="0.2">
      <c r="A178" s="1"/>
      <c r="B178" s="1"/>
      <c r="C178" s="1"/>
      <c r="D178" s="1"/>
      <c r="E178" s="1"/>
      <c r="F178" s="1"/>
      <c r="G178" s="93"/>
      <c r="H178" s="93"/>
      <c r="I178" s="11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 x14ac:dyDescent="0.2">
      <c r="A179" s="1"/>
      <c r="B179" s="1"/>
      <c r="C179" s="1"/>
      <c r="D179" s="1"/>
      <c r="E179" s="1"/>
      <c r="F179" s="1"/>
      <c r="G179" s="93"/>
      <c r="H179" s="93"/>
      <c r="I179" s="11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 x14ac:dyDescent="0.2">
      <c r="A180" s="1"/>
      <c r="B180" s="1"/>
      <c r="C180" s="1"/>
      <c r="D180" s="1"/>
      <c r="E180" s="1"/>
      <c r="F180" s="1"/>
      <c r="G180" s="93"/>
      <c r="H180" s="93"/>
      <c r="I180" s="11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 x14ac:dyDescent="0.2">
      <c r="A181" s="1"/>
      <c r="B181" s="1"/>
      <c r="C181" s="1"/>
      <c r="D181" s="1"/>
      <c r="E181" s="1"/>
      <c r="F181" s="1"/>
      <c r="G181" s="93"/>
      <c r="H181" s="93"/>
      <c r="I181" s="11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 x14ac:dyDescent="0.2">
      <c r="A182" s="1"/>
      <c r="B182" s="1"/>
      <c r="C182" s="1"/>
      <c r="D182" s="1"/>
      <c r="E182" s="1"/>
      <c r="F182" s="1"/>
      <c r="G182" s="93"/>
      <c r="H182" s="93"/>
      <c r="I182" s="11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 x14ac:dyDescent="0.2">
      <c r="A183" s="1"/>
      <c r="B183" s="1"/>
      <c r="C183" s="1"/>
      <c r="D183" s="1"/>
      <c r="E183" s="1"/>
      <c r="F183" s="1"/>
      <c r="G183" s="93"/>
      <c r="H183" s="93"/>
      <c r="I183" s="11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 x14ac:dyDescent="0.2">
      <c r="A184" s="1"/>
      <c r="B184" s="1"/>
      <c r="C184" s="1"/>
      <c r="D184" s="1"/>
      <c r="E184" s="1"/>
      <c r="F184" s="1"/>
      <c r="G184" s="93"/>
      <c r="H184" s="93"/>
      <c r="I184" s="11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 x14ac:dyDescent="0.2">
      <c r="A185" s="1"/>
      <c r="B185" s="1"/>
      <c r="C185" s="1"/>
      <c r="D185" s="1"/>
      <c r="E185" s="1"/>
      <c r="F185" s="1"/>
      <c r="G185" s="93"/>
      <c r="H185" s="93"/>
      <c r="I185" s="11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 x14ac:dyDescent="0.2">
      <c r="A186" s="1"/>
      <c r="B186" s="1"/>
      <c r="C186" s="1"/>
      <c r="D186" s="1"/>
      <c r="E186" s="1"/>
      <c r="F186" s="1"/>
      <c r="G186" s="93"/>
      <c r="H186" s="93"/>
      <c r="I186" s="11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 x14ac:dyDescent="0.2">
      <c r="A187" s="1"/>
      <c r="B187" s="1"/>
      <c r="C187" s="1"/>
      <c r="D187" s="1"/>
      <c r="E187" s="1"/>
      <c r="F187" s="1"/>
      <c r="G187" s="93"/>
      <c r="H187" s="93"/>
      <c r="I187" s="11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 x14ac:dyDescent="0.2">
      <c r="A188" s="1"/>
      <c r="B188" s="1"/>
      <c r="C188" s="1"/>
      <c r="D188" s="1"/>
      <c r="E188" s="1"/>
      <c r="F188" s="1"/>
      <c r="G188" s="93"/>
      <c r="H188" s="93"/>
      <c r="I188" s="11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 x14ac:dyDescent="0.2">
      <c r="A189" s="1"/>
      <c r="B189" s="1"/>
      <c r="C189" s="1"/>
      <c r="D189" s="1"/>
      <c r="E189" s="1"/>
      <c r="F189" s="1"/>
      <c r="G189" s="93"/>
      <c r="H189" s="93"/>
      <c r="I189" s="11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 x14ac:dyDescent="0.2">
      <c r="A190" s="1"/>
      <c r="B190" s="1"/>
      <c r="C190" s="1"/>
      <c r="D190" s="1"/>
      <c r="E190" s="1"/>
      <c r="F190" s="1"/>
      <c r="G190" s="93"/>
      <c r="H190" s="93"/>
      <c r="I190" s="11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 x14ac:dyDescent="0.2">
      <c r="A191" s="1"/>
      <c r="B191" s="1"/>
      <c r="C191" s="1"/>
      <c r="D191" s="1"/>
      <c r="E191" s="1"/>
      <c r="F191" s="1"/>
      <c r="G191" s="93"/>
      <c r="H191" s="93"/>
      <c r="I191" s="11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 x14ac:dyDescent="0.2">
      <c r="A192" s="1"/>
      <c r="B192" s="1"/>
      <c r="C192" s="1"/>
      <c r="D192" s="1"/>
      <c r="E192" s="1"/>
      <c r="F192" s="1"/>
      <c r="G192" s="93"/>
      <c r="H192" s="93"/>
      <c r="I192" s="11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 x14ac:dyDescent="0.2">
      <c r="A193" s="1"/>
      <c r="B193" s="1"/>
      <c r="C193" s="1"/>
      <c r="D193" s="1"/>
      <c r="E193" s="1"/>
      <c r="F193" s="1"/>
      <c r="G193" s="93"/>
      <c r="H193" s="93"/>
      <c r="I193" s="11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 x14ac:dyDescent="0.2">
      <c r="A194" s="1"/>
      <c r="B194" s="1"/>
      <c r="C194" s="1"/>
      <c r="D194" s="1"/>
      <c r="E194" s="1"/>
      <c r="F194" s="1"/>
      <c r="G194" s="93"/>
      <c r="H194" s="93"/>
      <c r="I194" s="11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 x14ac:dyDescent="0.2">
      <c r="A195" s="1"/>
      <c r="B195" s="1"/>
      <c r="C195" s="1"/>
      <c r="D195" s="1"/>
      <c r="E195" s="1"/>
      <c r="F195" s="1"/>
      <c r="G195" s="93"/>
      <c r="H195" s="93"/>
      <c r="I195" s="11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 x14ac:dyDescent="0.2">
      <c r="A196" s="1"/>
      <c r="B196" s="1"/>
      <c r="C196" s="1"/>
      <c r="D196" s="1"/>
      <c r="E196" s="1"/>
      <c r="F196" s="1"/>
      <c r="G196" s="93"/>
      <c r="H196" s="93"/>
      <c r="I196" s="11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 x14ac:dyDescent="0.2">
      <c r="A197" s="1"/>
      <c r="B197" s="1"/>
      <c r="C197" s="1"/>
      <c r="D197" s="1"/>
      <c r="E197" s="1"/>
      <c r="F197" s="1"/>
      <c r="G197" s="93"/>
      <c r="H197" s="93"/>
      <c r="I197" s="11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 x14ac:dyDescent="0.2">
      <c r="A198" s="1"/>
      <c r="B198" s="1"/>
      <c r="C198" s="1"/>
      <c r="D198" s="1"/>
      <c r="E198" s="1"/>
      <c r="F198" s="1"/>
      <c r="G198" s="93"/>
      <c r="H198" s="93"/>
      <c r="I198" s="11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 x14ac:dyDescent="0.2">
      <c r="A199" s="1"/>
      <c r="B199" s="1"/>
      <c r="C199" s="1"/>
      <c r="D199" s="1"/>
      <c r="E199" s="1"/>
      <c r="F199" s="1"/>
      <c r="G199" s="93"/>
      <c r="H199" s="93"/>
      <c r="I199" s="11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 x14ac:dyDescent="0.2">
      <c r="A200" s="1"/>
      <c r="B200" s="1"/>
      <c r="C200" s="1"/>
      <c r="D200" s="1"/>
      <c r="E200" s="1"/>
      <c r="F200" s="1"/>
      <c r="G200" s="93"/>
      <c r="H200" s="93"/>
      <c r="I200" s="11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 x14ac:dyDescent="0.2">
      <c r="A201" s="1"/>
      <c r="B201" s="1"/>
      <c r="C201" s="1"/>
      <c r="D201" s="1"/>
      <c r="E201" s="1"/>
      <c r="F201" s="1"/>
      <c r="G201" s="93"/>
      <c r="H201" s="93"/>
      <c r="I201" s="11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 x14ac:dyDescent="0.2">
      <c r="A202" s="1"/>
      <c r="B202" s="1"/>
      <c r="C202" s="1"/>
      <c r="D202" s="1"/>
      <c r="E202" s="1"/>
      <c r="F202" s="1"/>
      <c r="G202" s="93"/>
      <c r="H202" s="93"/>
      <c r="I202" s="11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 x14ac:dyDescent="0.2">
      <c r="A203" s="1"/>
      <c r="B203" s="1"/>
      <c r="C203" s="1"/>
      <c r="D203" s="1"/>
      <c r="E203" s="1"/>
      <c r="F203" s="1"/>
      <c r="G203" s="93"/>
      <c r="H203" s="93"/>
      <c r="I203" s="11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 x14ac:dyDescent="0.2">
      <c r="A204" s="1"/>
      <c r="B204" s="1"/>
      <c r="C204" s="1"/>
      <c r="D204" s="1"/>
      <c r="E204" s="1"/>
      <c r="F204" s="1"/>
      <c r="G204" s="93"/>
      <c r="H204" s="93"/>
      <c r="I204" s="11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 x14ac:dyDescent="0.2">
      <c r="A205" s="1"/>
      <c r="B205" s="1"/>
      <c r="C205" s="1"/>
      <c r="D205" s="1"/>
      <c r="E205" s="1"/>
      <c r="F205" s="1"/>
      <c r="G205" s="93"/>
      <c r="H205" s="93"/>
      <c r="I205" s="11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 x14ac:dyDescent="0.2">
      <c r="A206" s="1"/>
      <c r="B206" s="1"/>
      <c r="C206" s="1"/>
      <c r="D206" s="1"/>
      <c r="E206" s="1"/>
      <c r="F206" s="1"/>
      <c r="G206" s="93"/>
      <c r="H206" s="93"/>
      <c r="I206" s="11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 x14ac:dyDescent="0.2">
      <c r="A207" s="1"/>
      <c r="B207" s="1"/>
      <c r="C207" s="1"/>
      <c r="D207" s="1"/>
      <c r="E207" s="1"/>
      <c r="F207" s="1"/>
      <c r="G207" s="93"/>
      <c r="H207" s="93"/>
      <c r="I207" s="11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 x14ac:dyDescent="0.2">
      <c r="A208" s="1"/>
      <c r="B208" s="1"/>
      <c r="C208" s="1"/>
      <c r="D208" s="1"/>
      <c r="E208" s="1"/>
      <c r="F208" s="1"/>
      <c r="G208" s="93"/>
      <c r="H208" s="93"/>
      <c r="I208" s="11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 x14ac:dyDescent="0.2">
      <c r="A209" s="1"/>
      <c r="B209" s="1"/>
      <c r="C209" s="1"/>
      <c r="D209" s="1"/>
      <c r="E209" s="1"/>
      <c r="F209" s="1"/>
      <c r="G209" s="93"/>
      <c r="H209" s="93"/>
      <c r="I209" s="11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 x14ac:dyDescent="0.2">
      <c r="A210" s="1"/>
      <c r="B210" s="1"/>
      <c r="C210" s="1"/>
      <c r="D210" s="1"/>
      <c r="E210" s="1"/>
      <c r="F210" s="1"/>
      <c r="G210" s="93"/>
      <c r="H210" s="93"/>
      <c r="I210" s="113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 x14ac:dyDescent="0.2">
      <c r="A211" s="1"/>
      <c r="B211" s="1"/>
      <c r="C211" s="1"/>
      <c r="D211" s="1"/>
      <c r="E211" s="1"/>
      <c r="F211" s="1"/>
      <c r="G211" s="93"/>
      <c r="H211" s="93"/>
      <c r="I211" s="11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 x14ac:dyDescent="0.2">
      <c r="A212" s="1"/>
      <c r="B212" s="1"/>
      <c r="C212" s="1"/>
      <c r="D212" s="1"/>
      <c r="E212" s="1"/>
      <c r="F212" s="1"/>
      <c r="G212" s="93"/>
      <c r="H212" s="93"/>
      <c r="I212" s="113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 x14ac:dyDescent="0.2">
      <c r="A213" s="1"/>
      <c r="B213" s="1"/>
      <c r="C213" s="1"/>
      <c r="D213" s="1"/>
      <c r="E213" s="1"/>
      <c r="F213" s="1"/>
      <c r="G213" s="93"/>
      <c r="H213" s="93"/>
      <c r="I213" s="11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 x14ac:dyDescent="0.2">
      <c r="A214" s="1"/>
      <c r="B214" s="1"/>
      <c r="C214" s="1"/>
      <c r="D214" s="1"/>
      <c r="E214" s="1"/>
      <c r="F214" s="1"/>
      <c r="G214" s="93"/>
      <c r="H214" s="93"/>
      <c r="I214" s="113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 x14ac:dyDescent="0.2">
      <c r="A215" s="1"/>
      <c r="B215" s="1"/>
      <c r="C215" s="1"/>
      <c r="D215" s="1"/>
      <c r="E215" s="1"/>
      <c r="F215" s="1"/>
      <c r="G215" s="93"/>
      <c r="H215" s="93"/>
      <c r="I215" s="113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 x14ac:dyDescent="0.2">
      <c r="A216" s="1"/>
      <c r="B216" s="1"/>
      <c r="C216" s="1"/>
      <c r="D216" s="1"/>
      <c r="E216" s="1"/>
      <c r="F216" s="1"/>
      <c r="G216" s="93"/>
      <c r="H216" s="93"/>
      <c r="I216" s="11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 x14ac:dyDescent="0.2">
      <c r="A217" s="1"/>
      <c r="B217" s="1"/>
      <c r="C217" s="1"/>
      <c r="D217" s="1"/>
      <c r="E217" s="1"/>
      <c r="F217" s="1"/>
      <c r="G217" s="93"/>
      <c r="H217" s="93"/>
      <c r="I217" s="113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 x14ac:dyDescent="0.2">
      <c r="A218" s="1"/>
      <c r="B218" s="1"/>
      <c r="C218" s="1"/>
      <c r="D218" s="1"/>
      <c r="E218" s="1"/>
      <c r="F218" s="1"/>
      <c r="G218" s="93"/>
      <c r="H218" s="93"/>
      <c r="I218" s="113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 x14ac:dyDescent="0.2">
      <c r="A219" s="1"/>
      <c r="B219" s="1"/>
      <c r="C219" s="1"/>
      <c r="D219" s="1"/>
      <c r="E219" s="1"/>
      <c r="F219" s="1"/>
      <c r="G219" s="93"/>
      <c r="H219" s="93"/>
      <c r="I219" s="113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 x14ac:dyDescent="0.2">
      <c r="A220" s="1"/>
      <c r="B220" s="1"/>
      <c r="C220" s="1"/>
      <c r="D220" s="1"/>
      <c r="E220" s="1"/>
      <c r="F220" s="1"/>
      <c r="G220" s="93"/>
      <c r="H220" s="93"/>
      <c r="I220" s="113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 x14ac:dyDescent="0.2">
      <c r="A221" s="1"/>
      <c r="B221" s="1"/>
      <c r="C221" s="1"/>
      <c r="D221" s="1"/>
      <c r="E221" s="1"/>
      <c r="F221" s="1"/>
      <c r="G221" s="93"/>
      <c r="H221" s="93"/>
      <c r="I221" s="11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 x14ac:dyDescent="0.2">
      <c r="A222" s="1"/>
      <c r="B222" s="1"/>
      <c r="C222" s="1"/>
      <c r="D222" s="1"/>
      <c r="E222" s="1"/>
      <c r="F222" s="1"/>
      <c r="G222" s="93"/>
      <c r="H222" s="93"/>
      <c r="I222" s="113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 x14ac:dyDescent="0.2">
      <c r="A223" s="1"/>
      <c r="B223" s="1"/>
      <c r="C223" s="1"/>
      <c r="D223" s="1"/>
      <c r="E223" s="1"/>
      <c r="F223" s="1"/>
      <c r="G223" s="93"/>
      <c r="H223" s="93"/>
      <c r="I223" s="113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 x14ac:dyDescent="0.2">
      <c r="A224" s="1"/>
      <c r="B224" s="1"/>
      <c r="C224" s="1"/>
      <c r="D224" s="1"/>
      <c r="E224" s="1"/>
      <c r="F224" s="1"/>
      <c r="G224" s="93"/>
      <c r="H224" s="93"/>
      <c r="I224" s="11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 x14ac:dyDescent="0.2">
      <c r="A225" s="1"/>
      <c r="B225" s="1"/>
      <c r="C225" s="1"/>
      <c r="D225" s="1"/>
      <c r="E225" s="1"/>
      <c r="F225" s="1"/>
      <c r="G225" s="93"/>
      <c r="H225" s="93"/>
      <c r="I225" s="113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 x14ac:dyDescent="0.2">
      <c r="A226" s="1"/>
      <c r="B226" s="1"/>
      <c r="C226" s="1"/>
      <c r="D226" s="1"/>
      <c r="E226" s="1"/>
      <c r="F226" s="1"/>
      <c r="G226" s="93"/>
      <c r="H226" s="93"/>
      <c r="I226" s="11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 x14ac:dyDescent="0.2">
      <c r="A227" s="1"/>
      <c r="B227" s="1"/>
      <c r="C227" s="1"/>
      <c r="D227" s="1"/>
      <c r="E227" s="1"/>
      <c r="F227" s="1"/>
      <c r="G227" s="93"/>
      <c r="H227" s="93"/>
      <c r="I227" s="11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 x14ac:dyDescent="0.2">
      <c r="A228" s="1"/>
      <c r="B228" s="1"/>
      <c r="C228" s="1"/>
      <c r="D228" s="1"/>
      <c r="E228" s="1"/>
      <c r="F228" s="1"/>
      <c r="G228" s="93"/>
      <c r="H228" s="93"/>
      <c r="I228" s="11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 x14ac:dyDescent="0.2">
      <c r="A229" s="1"/>
      <c r="B229" s="1"/>
      <c r="C229" s="1"/>
      <c r="D229" s="1"/>
      <c r="E229" s="1"/>
      <c r="F229" s="1"/>
      <c r="G229" s="93"/>
      <c r="H229" s="93"/>
      <c r="I229" s="11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 x14ac:dyDescent="0.2">
      <c r="A230" s="1"/>
      <c r="B230" s="1"/>
      <c r="C230" s="1"/>
      <c r="D230" s="1"/>
      <c r="E230" s="1"/>
      <c r="F230" s="1"/>
      <c r="G230" s="93"/>
      <c r="H230" s="93"/>
      <c r="I230" s="11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 x14ac:dyDescent="0.2">
      <c r="A231" s="1"/>
      <c r="B231" s="1"/>
      <c r="C231" s="1"/>
      <c r="D231" s="1"/>
      <c r="E231" s="1"/>
      <c r="F231" s="1"/>
      <c r="G231" s="93"/>
      <c r="H231" s="93"/>
      <c r="I231" s="11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 x14ac:dyDescent="0.2">
      <c r="A232" s="1"/>
      <c r="B232" s="1"/>
      <c r="C232" s="1"/>
      <c r="D232" s="1"/>
      <c r="E232" s="1"/>
      <c r="F232" s="1"/>
      <c r="G232" s="93"/>
      <c r="H232" s="93"/>
      <c r="I232" s="11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 x14ac:dyDescent="0.2">
      <c r="A233" s="1"/>
      <c r="B233" s="1"/>
      <c r="C233" s="1"/>
      <c r="D233" s="1"/>
      <c r="E233" s="1"/>
      <c r="F233" s="1"/>
      <c r="G233" s="93"/>
      <c r="H233" s="93"/>
      <c r="I233" s="11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 x14ac:dyDescent="0.2">
      <c r="A234" s="1"/>
      <c r="B234" s="1"/>
      <c r="C234" s="1"/>
      <c r="D234" s="1"/>
      <c r="E234" s="1"/>
      <c r="F234" s="1"/>
      <c r="G234" s="93"/>
      <c r="H234" s="93"/>
      <c r="I234" s="11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 x14ac:dyDescent="0.2">
      <c r="A235" s="1"/>
      <c r="B235" s="1"/>
      <c r="C235" s="1"/>
      <c r="D235" s="1"/>
      <c r="E235" s="1"/>
      <c r="F235" s="1"/>
      <c r="G235" s="93"/>
      <c r="H235" s="93"/>
      <c r="I235" s="11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 x14ac:dyDescent="0.2">
      <c r="A236" s="1"/>
      <c r="B236" s="1"/>
      <c r="C236" s="1"/>
      <c r="D236" s="1"/>
      <c r="E236" s="1"/>
      <c r="F236" s="1"/>
      <c r="G236" s="93"/>
      <c r="H236" s="93"/>
      <c r="I236" s="11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 x14ac:dyDescent="0.2">
      <c r="A237" s="1"/>
      <c r="B237" s="1"/>
      <c r="C237" s="1"/>
      <c r="D237" s="1"/>
      <c r="E237" s="1"/>
      <c r="F237" s="1"/>
      <c r="G237" s="93"/>
      <c r="H237" s="93"/>
      <c r="I237" s="11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 x14ac:dyDescent="0.2">
      <c r="A238" s="1"/>
      <c r="B238" s="1"/>
      <c r="C238" s="1"/>
      <c r="D238" s="1"/>
      <c r="E238" s="1"/>
      <c r="F238" s="1"/>
      <c r="G238" s="93"/>
      <c r="H238" s="93"/>
      <c r="I238" s="11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 x14ac:dyDescent="0.2">
      <c r="A239" s="1"/>
      <c r="B239" s="1"/>
      <c r="C239" s="1"/>
      <c r="D239" s="1"/>
      <c r="E239" s="1"/>
      <c r="F239" s="1"/>
      <c r="G239" s="93"/>
      <c r="H239" s="93"/>
      <c r="I239" s="11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 x14ac:dyDescent="0.2">
      <c r="A240" s="1"/>
      <c r="B240" s="1"/>
      <c r="C240" s="1"/>
      <c r="D240" s="1"/>
      <c r="E240" s="1"/>
      <c r="F240" s="1"/>
      <c r="G240" s="93"/>
      <c r="H240" s="93"/>
      <c r="I240" s="11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 x14ac:dyDescent="0.2">
      <c r="A241" s="1"/>
      <c r="B241" s="1"/>
      <c r="C241" s="1"/>
      <c r="D241" s="1"/>
      <c r="E241" s="1"/>
      <c r="F241" s="1"/>
      <c r="G241" s="93"/>
      <c r="H241" s="93"/>
      <c r="I241" s="11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 x14ac:dyDescent="0.2">
      <c r="A242" s="1"/>
      <c r="B242" s="1"/>
      <c r="C242" s="1"/>
      <c r="D242" s="1"/>
      <c r="E242" s="1"/>
      <c r="F242" s="1"/>
      <c r="G242" s="93"/>
      <c r="H242" s="93"/>
      <c r="I242" s="11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 x14ac:dyDescent="0.2">
      <c r="A243" s="1"/>
      <c r="B243" s="1"/>
      <c r="C243" s="1"/>
      <c r="D243" s="1"/>
      <c r="E243" s="1"/>
      <c r="F243" s="1"/>
      <c r="G243" s="93"/>
      <c r="H243" s="93"/>
      <c r="I243" s="11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 x14ac:dyDescent="0.2">
      <c r="A244" s="1"/>
      <c r="B244" s="1"/>
      <c r="C244" s="1"/>
      <c r="D244" s="1"/>
      <c r="E244" s="1"/>
      <c r="F244" s="1"/>
      <c r="G244" s="93"/>
      <c r="H244" s="93"/>
      <c r="I244" s="11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 x14ac:dyDescent="0.2">
      <c r="A245" s="1"/>
      <c r="B245" s="1"/>
      <c r="C245" s="1"/>
      <c r="D245" s="1"/>
      <c r="E245" s="1"/>
      <c r="F245" s="1"/>
      <c r="G245" s="93"/>
      <c r="H245" s="93"/>
      <c r="I245" s="11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 x14ac:dyDescent="0.2">
      <c r="A246" s="1"/>
      <c r="B246" s="1"/>
      <c r="C246" s="1"/>
      <c r="D246" s="1"/>
      <c r="E246" s="1"/>
      <c r="F246" s="1"/>
      <c r="G246" s="93"/>
      <c r="H246" s="93"/>
      <c r="I246" s="11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 x14ac:dyDescent="0.2">
      <c r="A247" s="1"/>
      <c r="B247" s="1"/>
      <c r="C247" s="1"/>
      <c r="D247" s="1"/>
      <c r="E247" s="1"/>
      <c r="F247" s="1"/>
      <c r="G247" s="93"/>
      <c r="H247" s="93"/>
      <c r="I247" s="11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 x14ac:dyDescent="0.2">
      <c r="A248" s="1"/>
      <c r="B248" s="1"/>
      <c r="C248" s="1"/>
      <c r="D248" s="1"/>
      <c r="E248" s="1"/>
      <c r="F248" s="1"/>
      <c r="G248" s="93"/>
      <c r="H248" s="93"/>
      <c r="I248" s="11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 x14ac:dyDescent="0.2">
      <c r="A249" s="1"/>
      <c r="B249" s="1"/>
      <c r="C249" s="1"/>
      <c r="D249" s="1"/>
      <c r="E249" s="1"/>
      <c r="F249" s="1"/>
      <c r="G249" s="93"/>
      <c r="H249" s="93"/>
      <c r="I249" s="11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 x14ac:dyDescent="0.2">
      <c r="A250" s="1"/>
      <c r="B250" s="1"/>
      <c r="C250" s="1"/>
      <c r="D250" s="1"/>
      <c r="E250" s="1"/>
      <c r="F250" s="1"/>
      <c r="G250" s="93"/>
      <c r="H250" s="93"/>
      <c r="I250" s="11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 x14ac:dyDescent="0.2">
      <c r="A251" s="1"/>
      <c r="B251" s="1"/>
      <c r="C251" s="1"/>
      <c r="D251" s="1"/>
      <c r="E251" s="1"/>
      <c r="F251" s="1"/>
      <c r="G251" s="93"/>
      <c r="H251" s="93"/>
      <c r="I251" s="11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 x14ac:dyDescent="0.2">
      <c r="A252" s="1"/>
      <c r="B252" s="1"/>
      <c r="C252" s="1"/>
      <c r="D252" s="1"/>
      <c r="E252" s="1"/>
      <c r="F252" s="1"/>
      <c r="G252" s="93"/>
      <c r="H252" s="93"/>
      <c r="I252" s="11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 x14ac:dyDescent="0.2">
      <c r="A253" s="1"/>
      <c r="B253" s="1"/>
      <c r="C253" s="1"/>
      <c r="D253" s="1"/>
      <c r="E253" s="1"/>
      <c r="F253" s="1"/>
      <c r="G253" s="93"/>
      <c r="H253" s="93"/>
      <c r="I253" s="11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 x14ac:dyDescent="0.2">
      <c r="A254" s="1"/>
      <c r="B254" s="1"/>
      <c r="C254" s="1"/>
      <c r="D254" s="1"/>
      <c r="E254" s="1"/>
      <c r="F254" s="1"/>
      <c r="G254" s="93"/>
      <c r="H254" s="93"/>
      <c r="I254" s="11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 x14ac:dyDescent="0.2">
      <c r="A255" s="1"/>
      <c r="B255" s="1"/>
      <c r="C255" s="1"/>
      <c r="D255" s="1"/>
      <c r="E255" s="1"/>
      <c r="F255" s="1"/>
      <c r="G255" s="93"/>
      <c r="H255" s="93"/>
      <c r="I255" s="11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 x14ac:dyDescent="0.2">
      <c r="A256" s="1"/>
      <c r="B256" s="1"/>
      <c r="C256" s="1"/>
      <c r="D256" s="1"/>
      <c r="E256" s="1"/>
      <c r="F256" s="1"/>
      <c r="G256" s="93"/>
      <c r="H256" s="93"/>
      <c r="I256" s="11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 x14ac:dyDescent="0.2">
      <c r="A257" s="1"/>
      <c r="B257" s="1"/>
      <c r="C257" s="1"/>
      <c r="D257" s="1"/>
      <c r="E257" s="1"/>
      <c r="F257" s="1"/>
      <c r="G257" s="93"/>
      <c r="H257" s="93"/>
      <c r="I257" s="11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 x14ac:dyDescent="0.2">
      <c r="A258" s="1"/>
      <c r="B258" s="1"/>
      <c r="C258" s="1"/>
      <c r="D258" s="1"/>
      <c r="E258" s="1"/>
      <c r="F258" s="1"/>
      <c r="G258" s="93"/>
      <c r="H258" s="93"/>
      <c r="I258" s="11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 x14ac:dyDescent="0.2">
      <c r="A259" s="1"/>
      <c r="B259" s="1"/>
      <c r="C259" s="1"/>
      <c r="D259" s="1"/>
      <c r="E259" s="1"/>
      <c r="F259" s="1"/>
      <c r="G259" s="93"/>
      <c r="H259" s="93"/>
      <c r="I259" s="11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 x14ac:dyDescent="0.2">
      <c r="A260" s="1"/>
      <c r="B260" s="1"/>
      <c r="C260" s="1"/>
      <c r="D260" s="1"/>
      <c r="E260" s="1"/>
      <c r="F260" s="1"/>
      <c r="G260" s="93"/>
      <c r="H260" s="93"/>
      <c r="I260" s="11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 x14ac:dyDescent="0.2">
      <c r="A261" s="1"/>
      <c r="B261" s="1"/>
      <c r="C261" s="1"/>
      <c r="D261" s="1"/>
      <c r="E261" s="1"/>
      <c r="F261" s="1"/>
      <c r="G261" s="93"/>
      <c r="H261" s="93"/>
      <c r="I261" s="11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 x14ac:dyDescent="0.2">
      <c r="A262" s="1"/>
      <c r="B262" s="1"/>
      <c r="C262" s="1"/>
      <c r="D262" s="1"/>
      <c r="E262" s="1"/>
      <c r="F262" s="1"/>
      <c r="G262" s="93"/>
      <c r="H262" s="93"/>
      <c r="I262" s="11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 x14ac:dyDescent="0.2">
      <c r="A263" s="1"/>
      <c r="B263" s="1"/>
      <c r="C263" s="1"/>
      <c r="D263" s="1"/>
      <c r="E263" s="1"/>
      <c r="F263" s="1"/>
      <c r="G263" s="93"/>
      <c r="H263" s="93"/>
      <c r="I263" s="11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 x14ac:dyDescent="0.2">
      <c r="A264" s="1"/>
      <c r="B264" s="1"/>
      <c r="C264" s="1"/>
      <c r="D264" s="1"/>
      <c r="E264" s="1"/>
      <c r="F264" s="1"/>
      <c r="G264" s="93"/>
      <c r="H264" s="93"/>
      <c r="I264" s="11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 x14ac:dyDescent="0.2">
      <c r="A265" s="1"/>
      <c r="B265" s="1"/>
      <c r="C265" s="1"/>
      <c r="D265" s="1"/>
      <c r="E265" s="1"/>
      <c r="F265" s="1"/>
      <c r="G265" s="93"/>
      <c r="H265" s="93"/>
      <c r="I265" s="11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customHeight="1" x14ac:dyDescent="0.2">
      <c r="A266" s="1"/>
      <c r="B266" s="1"/>
      <c r="C266" s="1"/>
      <c r="D266" s="1"/>
      <c r="E266" s="1"/>
      <c r="F266" s="1"/>
      <c r="G266" s="93"/>
      <c r="H266" s="93"/>
      <c r="I266" s="11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customHeight="1" x14ac:dyDescent="0.2">
      <c r="A267" s="1"/>
      <c r="B267" s="1"/>
      <c r="C267" s="1"/>
      <c r="D267" s="1"/>
      <c r="E267" s="1"/>
      <c r="F267" s="1"/>
      <c r="G267" s="93"/>
      <c r="H267" s="93"/>
      <c r="I267" s="11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customHeight="1" x14ac:dyDescent="0.2">
      <c r="A268" s="1"/>
      <c r="B268" s="1"/>
      <c r="C268" s="1"/>
      <c r="D268" s="1"/>
      <c r="E268" s="1"/>
      <c r="F268" s="1"/>
      <c r="G268" s="93"/>
      <c r="H268" s="93"/>
      <c r="I268" s="11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 customHeight="1" x14ac:dyDescent="0.2">
      <c r="A269" s="1"/>
      <c r="B269" s="1"/>
      <c r="C269" s="1"/>
      <c r="D269" s="1"/>
      <c r="E269" s="1"/>
      <c r="F269" s="1"/>
      <c r="G269" s="93"/>
      <c r="H269" s="93"/>
      <c r="I269" s="11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 customHeight="1" x14ac:dyDescent="0.2">
      <c r="A270" s="1"/>
      <c r="B270" s="1"/>
      <c r="C270" s="1"/>
      <c r="D270" s="1"/>
      <c r="E270" s="1"/>
      <c r="F270" s="1"/>
      <c r="G270" s="93"/>
      <c r="H270" s="93"/>
      <c r="I270" s="11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 customHeight="1" x14ac:dyDescent="0.2">
      <c r="A271" s="1"/>
      <c r="B271" s="1"/>
      <c r="C271" s="1"/>
      <c r="D271" s="1"/>
      <c r="E271" s="1"/>
      <c r="F271" s="1"/>
      <c r="G271" s="93"/>
      <c r="H271" s="93"/>
      <c r="I271" s="11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customHeight="1" x14ac:dyDescent="0.2">
      <c r="A272" s="1"/>
      <c r="B272" s="1"/>
      <c r="C272" s="1"/>
      <c r="D272" s="1"/>
      <c r="E272" s="1"/>
      <c r="F272" s="1"/>
      <c r="G272" s="93"/>
      <c r="H272" s="93"/>
      <c r="I272" s="11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 customHeight="1" x14ac:dyDescent="0.2">
      <c r="A273" s="1"/>
      <c r="B273" s="1"/>
      <c r="C273" s="1"/>
      <c r="D273" s="1"/>
      <c r="E273" s="1"/>
      <c r="F273" s="1"/>
      <c r="G273" s="93"/>
      <c r="H273" s="93"/>
      <c r="I273" s="113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 customHeight="1" x14ac:dyDescent="0.2">
      <c r="A274" s="1"/>
      <c r="B274" s="1"/>
      <c r="C274" s="1"/>
      <c r="D274" s="1"/>
      <c r="E274" s="1"/>
      <c r="F274" s="1"/>
      <c r="G274" s="93"/>
      <c r="H274" s="93"/>
      <c r="I274" s="113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customHeight="1" x14ac:dyDescent="0.2">
      <c r="A275" s="1"/>
      <c r="B275" s="1"/>
      <c r="C275" s="1"/>
      <c r="D275" s="1"/>
      <c r="E275" s="1"/>
      <c r="F275" s="1"/>
      <c r="G275" s="93"/>
      <c r="H275" s="93"/>
      <c r="I275" s="113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 customHeight="1" x14ac:dyDescent="0.2">
      <c r="A276" s="1"/>
      <c r="B276" s="1"/>
      <c r="C276" s="1"/>
      <c r="D276" s="1"/>
      <c r="E276" s="1"/>
      <c r="F276" s="1"/>
      <c r="G276" s="93"/>
      <c r="H276" s="93"/>
      <c r="I276" s="113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 customHeight="1" x14ac:dyDescent="0.2">
      <c r="A277" s="1"/>
      <c r="B277" s="1"/>
      <c r="C277" s="1"/>
      <c r="D277" s="1"/>
      <c r="E277" s="1"/>
      <c r="F277" s="1"/>
      <c r="G277" s="93"/>
      <c r="H277" s="93"/>
      <c r="I277" s="113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 customHeight="1" x14ac:dyDescent="0.2">
      <c r="A278" s="1"/>
      <c r="B278" s="1"/>
      <c r="C278" s="1"/>
      <c r="D278" s="1"/>
      <c r="E278" s="1"/>
      <c r="F278" s="1"/>
      <c r="G278" s="93"/>
      <c r="H278" s="93"/>
      <c r="I278" s="113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 customHeight="1" x14ac:dyDescent="0.2">
      <c r="A279" s="1"/>
      <c r="B279" s="1"/>
      <c r="C279" s="1"/>
      <c r="D279" s="1"/>
      <c r="E279" s="1"/>
      <c r="F279" s="1"/>
      <c r="G279" s="93"/>
      <c r="H279" s="93"/>
      <c r="I279" s="113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 customHeight="1" x14ac:dyDescent="0.2">
      <c r="A280" s="1"/>
      <c r="B280" s="1"/>
      <c r="C280" s="1"/>
      <c r="D280" s="1"/>
      <c r="E280" s="1"/>
      <c r="F280" s="1"/>
      <c r="G280" s="93"/>
      <c r="H280" s="93"/>
      <c r="I280" s="113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 customHeight="1" x14ac:dyDescent="0.2">
      <c r="A281" s="1"/>
      <c r="B281" s="1"/>
      <c r="C281" s="1"/>
      <c r="D281" s="1"/>
      <c r="E281" s="1"/>
      <c r="F281" s="1"/>
      <c r="G281" s="93"/>
      <c r="H281" s="93"/>
      <c r="I281" s="113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 customHeight="1" x14ac:dyDescent="0.2">
      <c r="A282" s="1"/>
      <c r="B282" s="1"/>
      <c r="C282" s="1"/>
      <c r="D282" s="1"/>
      <c r="E282" s="1"/>
      <c r="F282" s="1"/>
      <c r="G282" s="93"/>
      <c r="H282" s="93"/>
      <c r="I282" s="113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 customHeight="1" x14ac:dyDescent="0.2">
      <c r="A283" s="1"/>
      <c r="B283" s="1"/>
      <c r="C283" s="1"/>
      <c r="D283" s="1"/>
      <c r="E283" s="1"/>
      <c r="F283" s="1"/>
      <c r="G283" s="93"/>
      <c r="H283" s="93"/>
      <c r="I283" s="113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 customHeight="1" x14ac:dyDescent="0.2">
      <c r="A284" s="1"/>
      <c r="B284" s="1"/>
      <c r="C284" s="1"/>
      <c r="D284" s="1"/>
      <c r="E284" s="1"/>
      <c r="F284" s="1"/>
      <c r="G284" s="93"/>
      <c r="H284" s="93"/>
      <c r="I284" s="11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 customHeight="1" x14ac:dyDescent="0.2">
      <c r="A285" s="1"/>
      <c r="B285" s="1"/>
      <c r="C285" s="1"/>
      <c r="D285" s="1"/>
      <c r="E285" s="1"/>
      <c r="F285" s="1"/>
      <c r="G285" s="93"/>
      <c r="H285" s="93"/>
      <c r="I285" s="113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 customHeight="1" x14ac:dyDescent="0.2">
      <c r="A286" s="1"/>
      <c r="B286" s="1"/>
      <c r="C286" s="1"/>
      <c r="D286" s="1"/>
      <c r="E286" s="1"/>
      <c r="F286" s="1"/>
      <c r="G286" s="93"/>
      <c r="H286" s="93"/>
      <c r="I286" s="113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 customHeight="1" x14ac:dyDescent="0.2">
      <c r="A287" s="1"/>
      <c r="B287" s="1"/>
      <c r="C287" s="1"/>
      <c r="D287" s="1"/>
      <c r="E287" s="1"/>
      <c r="F287" s="1"/>
      <c r="G287" s="93"/>
      <c r="H287" s="93"/>
      <c r="I287" s="113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.75" customHeight="1" x14ac:dyDescent="0.2">
      <c r="A288" s="1"/>
      <c r="B288" s="1"/>
      <c r="C288" s="1"/>
      <c r="D288" s="1"/>
      <c r="E288" s="1"/>
      <c r="F288" s="1"/>
      <c r="G288" s="93"/>
      <c r="H288" s="93"/>
      <c r="I288" s="113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.75" customHeight="1" x14ac:dyDescent="0.2">
      <c r="A289" s="1"/>
      <c r="B289" s="1"/>
      <c r="C289" s="1"/>
      <c r="D289" s="1"/>
      <c r="E289" s="1"/>
      <c r="F289" s="1"/>
      <c r="G289" s="93"/>
      <c r="H289" s="93"/>
      <c r="I289" s="113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.75" customHeight="1" x14ac:dyDescent="0.2">
      <c r="A290" s="1"/>
      <c r="B290" s="1"/>
      <c r="C290" s="1"/>
      <c r="D290" s="1"/>
      <c r="E290" s="1"/>
      <c r="F290" s="1"/>
      <c r="G290" s="93"/>
      <c r="H290" s="93"/>
      <c r="I290" s="113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.75" customHeight="1" x14ac:dyDescent="0.2">
      <c r="A291" s="1"/>
      <c r="B291" s="1"/>
      <c r="C291" s="1"/>
      <c r="D291" s="1"/>
      <c r="E291" s="1"/>
      <c r="F291" s="1"/>
      <c r="G291" s="93"/>
      <c r="H291" s="93"/>
      <c r="I291" s="113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5.75" customHeight="1" x14ac:dyDescent="0.2">
      <c r="A292" s="1"/>
      <c r="B292" s="1"/>
      <c r="C292" s="1"/>
      <c r="D292" s="1"/>
      <c r="E292" s="1"/>
      <c r="F292" s="1"/>
      <c r="G292" s="93"/>
      <c r="H292" s="93"/>
      <c r="I292" s="113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5.75" customHeight="1" x14ac:dyDescent="0.2">
      <c r="A293" s="1"/>
      <c r="B293" s="1"/>
      <c r="C293" s="1"/>
      <c r="D293" s="1"/>
      <c r="E293" s="1"/>
      <c r="F293" s="1"/>
      <c r="G293" s="93"/>
      <c r="H293" s="93"/>
      <c r="I293" s="113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5.75" customHeight="1" x14ac:dyDescent="0.2">
      <c r="A294" s="1"/>
      <c r="B294" s="1"/>
      <c r="C294" s="1"/>
      <c r="D294" s="1"/>
      <c r="E294" s="1"/>
      <c r="F294" s="1"/>
      <c r="G294" s="93"/>
      <c r="H294" s="93"/>
      <c r="I294" s="113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5.75" customHeight="1" x14ac:dyDescent="0.2">
      <c r="A295" s="1"/>
      <c r="B295" s="1"/>
      <c r="C295" s="1"/>
      <c r="D295" s="1"/>
      <c r="E295" s="1"/>
      <c r="F295" s="1"/>
      <c r="G295" s="93"/>
      <c r="H295" s="93"/>
      <c r="I295" s="113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5.75" customHeight="1" x14ac:dyDescent="0.2">
      <c r="A296" s="1"/>
      <c r="B296" s="1"/>
      <c r="C296" s="1"/>
      <c r="D296" s="1"/>
      <c r="E296" s="1"/>
      <c r="F296" s="1"/>
      <c r="G296" s="93"/>
      <c r="H296" s="93"/>
      <c r="I296" s="113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5.75" customHeight="1" x14ac:dyDescent="0.2">
      <c r="A297" s="1"/>
      <c r="B297" s="1"/>
      <c r="C297" s="1"/>
      <c r="D297" s="1"/>
      <c r="E297" s="1"/>
      <c r="F297" s="1"/>
      <c r="G297" s="93"/>
      <c r="H297" s="93"/>
      <c r="I297" s="113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5.75" customHeight="1" x14ac:dyDescent="0.2">
      <c r="A298" s="1"/>
      <c r="B298" s="1"/>
      <c r="C298" s="1"/>
      <c r="D298" s="1"/>
      <c r="E298" s="1"/>
      <c r="F298" s="1"/>
      <c r="G298" s="93"/>
      <c r="H298" s="93"/>
      <c r="I298" s="113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5.75" customHeight="1" x14ac:dyDescent="0.2">
      <c r="A299" s="1"/>
      <c r="B299" s="1"/>
      <c r="C299" s="1"/>
      <c r="D299" s="1"/>
      <c r="E299" s="1"/>
      <c r="F299" s="1"/>
      <c r="G299" s="93"/>
      <c r="H299" s="93"/>
      <c r="I299" s="113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5.75" customHeight="1" x14ac:dyDescent="0.2">
      <c r="A300" s="1"/>
      <c r="B300" s="1"/>
      <c r="C300" s="1"/>
      <c r="D300" s="1"/>
      <c r="E300" s="1"/>
      <c r="F300" s="1"/>
      <c r="G300" s="93"/>
      <c r="H300" s="93"/>
      <c r="I300" s="113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5.75" customHeight="1" x14ac:dyDescent="0.2">
      <c r="A301" s="1"/>
      <c r="B301" s="1"/>
      <c r="C301" s="1"/>
      <c r="D301" s="1"/>
      <c r="E301" s="1"/>
      <c r="F301" s="1"/>
      <c r="G301" s="93"/>
      <c r="H301" s="93"/>
      <c r="I301" s="113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5.75" customHeight="1" x14ac:dyDescent="0.2">
      <c r="A302" s="1"/>
      <c r="B302" s="1"/>
      <c r="C302" s="1"/>
      <c r="D302" s="1"/>
      <c r="E302" s="1"/>
      <c r="F302" s="1"/>
      <c r="G302" s="93"/>
      <c r="H302" s="93"/>
      <c r="I302" s="113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5.75" customHeight="1" x14ac:dyDescent="0.2">
      <c r="A303" s="1"/>
      <c r="B303" s="1"/>
      <c r="C303" s="1"/>
      <c r="D303" s="1"/>
      <c r="E303" s="1"/>
      <c r="F303" s="1"/>
      <c r="G303" s="93"/>
      <c r="H303" s="93"/>
      <c r="I303" s="113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5.75" customHeight="1" x14ac:dyDescent="0.2">
      <c r="F304" s="114"/>
    </row>
    <row r="305" spans="6:6" ht="15.75" customHeight="1" x14ac:dyDescent="0.2">
      <c r="F305" s="114"/>
    </row>
    <row r="306" spans="6:6" ht="15.75" customHeight="1" x14ac:dyDescent="0.2">
      <c r="F306" s="114"/>
    </row>
    <row r="307" spans="6:6" ht="15.75" customHeight="1" x14ac:dyDescent="0.2">
      <c r="F307" s="114"/>
    </row>
    <row r="308" spans="6:6" ht="15.75" customHeight="1" x14ac:dyDescent="0.2">
      <c r="F308" s="114"/>
    </row>
    <row r="309" spans="6:6" ht="15.75" customHeight="1" x14ac:dyDescent="0.2">
      <c r="F309" s="114"/>
    </row>
    <row r="310" spans="6:6" ht="15.75" customHeight="1" x14ac:dyDescent="0.2">
      <c r="F310" s="114"/>
    </row>
    <row r="311" spans="6:6" ht="15.75" customHeight="1" x14ac:dyDescent="0.2">
      <c r="F311" s="114"/>
    </row>
    <row r="312" spans="6:6" ht="15.75" customHeight="1" x14ac:dyDescent="0.2">
      <c r="F312" s="114"/>
    </row>
    <row r="313" spans="6:6" ht="15.75" customHeight="1" x14ac:dyDescent="0.2">
      <c r="F313" s="114"/>
    </row>
    <row r="314" spans="6:6" ht="15.75" customHeight="1" x14ac:dyDescent="0.2">
      <c r="F314" s="114"/>
    </row>
    <row r="315" spans="6:6" ht="15.75" customHeight="1" x14ac:dyDescent="0.2">
      <c r="F315" s="114"/>
    </row>
    <row r="316" spans="6:6" ht="15.75" customHeight="1" x14ac:dyDescent="0.2"/>
    <row r="317" spans="6:6" ht="15.75" customHeight="1" x14ac:dyDescent="0.2"/>
    <row r="318" spans="6:6" ht="15.75" customHeight="1" x14ac:dyDescent="0.2"/>
    <row r="319" spans="6:6" ht="15.75" customHeight="1" x14ac:dyDescent="0.2"/>
    <row r="320" spans="6:6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2:M2"/>
    <mergeCell ref="B6:B7"/>
    <mergeCell ref="C6:C7"/>
    <mergeCell ref="I6:I7"/>
  </mergeCells>
  <phoneticPr fontId="12" type="noConversion"/>
  <dataValidations count="2">
    <dataValidation type="list" allowBlank="1" sqref="F6:F143">
      <formula1>"공금카드,계좌이체,현금거래,개인카드,사비집행"</formula1>
    </dataValidation>
    <dataValidation type="list" allowBlank="1" sqref="F144:F315">
      <formula1>"카드결제,계좌이체,현금인출,사비집행"</formula1>
    </dataValidation>
  </dataValidations>
  <pageMargins left="0.69986110925674438" right="0.69986110925674438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예결산안</vt:lpstr>
      <vt:lpstr>통장거래내역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2022-09-03T14:43:54Z</dcterms:created>
  <dcterms:modified xsi:type="dcterms:W3CDTF">2022-12-26T13:03:19Z</dcterms:modified>
</cp:coreProperties>
</file>