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yumin/Desktop/데스크탑 - Yumin's MacBook Pro/KAIST/전산학부/22년도/학생회장단/제2차 전학 예산안 수정/"/>
    </mc:Choice>
  </mc:AlternateContent>
  <xr:revisionPtr revIDLastSave="0" documentId="13_ncr:1_{E21F3B4C-F16E-4745-A139-16B0716FD835}" xr6:coauthVersionLast="47" xr6:coauthVersionMax="47" xr10:uidLastSave="{00000000-0000-0000-0000-000000000000}"/>
  <bookViews>
    <workbookView xWindow="0" yWindow="760" windowWidth="30240" windowHeight="17640" xr2:uid="{00000000-000D-0000-FFFF-FFFF00000000}"/>
  </bookViews>
  <sheets>
    <sheet name="전산학부 22년도 상반기 예산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eO9MSXowvTCdksjKk2ku2Ce2WfA=="/>
    </ext>
  </extLst>
</workbook>
</file>

<file path=xl/calcChain.xml><?xml version="1.0" encoding="utf-8"?>
<calcChain xmlns="http://schemas.openxmlformats.org/spreadsheetml/2006/main">
  <c r="J126" i="1" l="1"/>
  <c r="K126" i="1" s="1"/>
  <c r="I126" i="1"/>
  <c r="H126" i="1"/>
  <c r="J121" i="1"/>
  <c r="K121" i="1" s="1"/>
  <c r="I121" i="1"/>
  <c r="H121" i="1"/>
  <c r="J116" i="1"/>
  <c r="K116" i="1" s="1"/>
  <c r="I116" i="1"/>
  <c r="H116" i="1"/>
  <c r="H100" i="1"/>
  <c r="J99" i="1"/>
  <c r="K99" i="1" s="1"/>
  <c r="I99" i="1"/>
  <c r="H99" i="1"/>
  <c r="K98" i="1"/>
  <c r="K97" i="1"/>
  <c r="K96" i="1"/>
  <c r="K95" i="1"/>
  <c r="J95" i="1"/>
  <c r="I95" i="1"/>
  <c r="H95" i="1"/>
  <c r="K94" i="1"/>
  <c r="K93" i="1"/>
  <c r="J92" i="1"/>
  <c r="J100" i="1" s="1"/>
  <c r="K100" i="1" s="1"/>
  <c r="I92" i="1"/>
  <c r="I100" i="1" s="1"/>
  <c r="H92" i="1"/>
  <c r="K91" i="1"/>
  <c r="K90" i="1"/>
  <c r="J89" i="1"/>
  <c r="I89" i="1"/>
  <c r="H89" i="1"/>
  <c r="K89" i="1" s="1"/>
  <c r="K88" i="1"/>
  <c r="K87" i="1"/>
  <c r="K86" i="1"/>
  <c r="H85" i="1"/>
  <c r="J84" i="1"/>
  <c r="K84" i="1" s="1"/>
  <c r="I84" i="1"/>
  <c r="I85" i="1" s="1"/>
  <c r="H84" i="1"/>
  <c r="K83" i="1"/>
  <c r="K82" i="1"/>
  <c r="K81" i="1"/>
  <c r="K80" i="1"/>
  <c r="K79" i="1"/>
  <c r="K78" i="1"/>
  <c r="J76" i="1"/>
  <c r="J77" i="1" s="1"/>
  <c r="I76" i="1"/>
  <c r="I77" i="1" s="1"/>
  <c r="H76" i="1"/>
  <c r="H77" i="1" s="1"/>
  <c r="K75" i="1"/>
  <c r="K74" i="1"/>
  <c r="K73" i="1"/>
  <c r="K72" i="1"/>
  <c r="K71" i="1"/>
  <c r="J70" i="1"/>
  <c r="I70" i="1"/>
  <c r="J69" i="1"/>
  <c r="K69" i="1" s="1"/>
  <c r="I69" i="1"/>
  <c r="H69" i="1"/>
  <c r="H70" i="1" s="1"/>
  <c r="K68" i="1"/>
  <c r="K67" i="1"/>
  <c r="K66" i="1"/>
  <c r="J64" i="1"/>
  <c r="J65" i="1" s="1"/>
  <c r="I64" i="1"/>
  <c r="I65" i="1" s="1"/>
  <c r="H64" i="1"/>
  <c r="H65" i="1" s="1"/>
  <c r="K63" i="1"/>
  <c r="K62" i="1"/>
  <c r="I61" i="1"/>
  <c r="H61" i="1"/>
  <c r="J60" i="1"/>
  <c r="J61" i="1" s="1"/>
  <c r="K61" i="1" s="1"/>
  <c r="I60" i="1"/>
  <c r="H60" i="1"/>
  <c r="K59" i="1"/>
  <c r="J58" i="1"/>
  <c r="I58" i="1"/>
  <c r="H58" i="1"/>
  <c r="K58" i="1" s="1"/>
  <c r="K57" i="1"/>
  <c r="J57" i="1"/>
  <c r="I57" i="1"/>
  <c r="H57" i="1"/>
  <c r="K56" i="1"/>
  <c r="J55" i="1"/>
  <c r="K55" i="1" s="1"/>
  <c r="I55" i="1"/>
  <c r="H55" i="1"/>
  <c r="J54" i="1"/>
  <c r="K54" i="1" s="1"/>
  <c r="I54" i="1"/>
  <c r="H54" i="1"/>
  <c r="K53" i="1"/>
  <c r="J52" i="1"/>
  <c r="K52" i="1" s="1"/>
  <c r="I52" i="1"/>
  <c r="J51" i="1"/>
  <c r="K51" i="1" s="1"/>
  <c r="I51" i="1"/>
  <c r="H51" i="1"/>
  <c r="H52" i="1" s="1"/>
  <c r="K50" i="1"/>
  <c r="K49" i="1"/>
  <c r="K48" i="1"/>
  <c r="K47" i="1"/>
  <c r="H46" i="1"/>
  <c r="J45" i="1"/>
  <c r="J46" i="1" s="1"/>
  <c r="K46" i="1" s="1"/>
  <c r="I45" i="1"/>
  <c r="I46" i="1" s="1"/>
  <c r="H45" i="1"/>
  <c r="K44" i="1"/>
  <c r="K43" i="1"/>
  <c r="J42" i="1"/>
  <c r="I42" i="1"/>
  <c r="H42" i="1"/>
  <c r="K42" i="1" s="1"/>
  <c r="K41" i="1"/>
  <c r="K40" i="1"/>
  <c r="J39" i="1"/>
  <c r="I38" i="1"/>
  <c r="I39" i="1" s="1"/>
  <c r="H38" i="1"/>
  <c r="H39" i="1" s="1"/>
  <c r="K37" i="1"/>
  <c r="H36" i="1"/>
  <c r="J35" i="1"/>
  <c r="J36" i="1" s="1"/>
  <c r="K36" i="1" s="1"/>
  <c r="I35" i="1"/>
  <c r="I36" i="1" s="1"/>
  <c r="H35" i="1"/>
  <c r="K34" i="1"/>
  <c r="K33" i="1"/>
  <c r="J32" i="1"/>
  <c r="I32" i="1"/>
  <c r="H32" i="1"/>
  <c r="K32" i="1" s="1"/>
  <c r="K31" i="1"/>
  <c r="J31" i="1"/>
  <c r="I31" i="1"/>
  <c r="H31" i="1"/>
  <c r="K30" i="1"/>
  <c r="K29" i="1"/>
  <c r="J28" i="1"/>
  <c r="K28" i="1" s="1"/>
  <c r="I28" i="1"/>
  <c r="J27" i="1"/>
  <c r="K27" i="1" s="1"/>
  <c r="I27" i="1"/>
  <c r="H27" i="1"/>
  <c r="H28" i="1" s="1"/>
  <c r="K26" i="1"/>
  <c r="J25" i="1"/>
  <c r="J24" i="1"/>
  <c r="K24" i="1" s="1"/>
  <c r="I24" i="1"/>
  <c r="I25" i="1" s="1"/>
  <c r="I101" i="1" s="1"/>
  <c r="I108" i="1" s="1"/>
  <c r="H24" i="1"/>
  <c r="H25" i="1" s="1"/>
  <c r="H101" i="1" s="1"/>
  <c r="H108" i="1" s="1"/>
  <c r="K23" i="1"/>
  <c r="J17" i="1"/>
  <c r="J125" i="1" s="1"/>
  <c r="I17" i="1"/>
  <c r="I125" i="1" s="1"/>
  <c r="I127" i="1" s="1"/>
  <c r="H17" i="1"/>
  <c r="K17" i="1" s="1"/>
  <c r="K16" i="1"/>
  <c r="J15" i="1"/>
  <c r="K15" i="1" s="1"/>
  <c r="H15" i="1"/>
  <c r="H120" i="1" s="1"/>
  <c r="H122" i="1" s="1"/>
  <c r="K14" i="1"/>
  <c r="K13" i="1"/>
  <c r="K12" i="1"/>
  <c r="I12" i="1"/>
  <c r="I15" i="1" s="1"/>
  <c r="I120" i="1" s="1"/>
  <c r="I122" i="1" s="1"/>
  <c r="J11" i="1"/>
  <c r="J18" i="1" s="1"/>
  <c r="I11" i="1"/>
  <c r="I18" i="1" s="1"/>
  <c r="I107" i="1" s="1"/>
  <c r="H11" i="1"/>
  <c r="H18" i="1" s="1"/>
  <c r="H107" i="1" s="1"/>
  <c r="K10" i="1"/>
  <c r="K9" i="1"/>
  <c r="K8" i="1"/>
  <c r="K7" i="1"/>
  <c r="K6" i="1"/>
  <c r="K5" i="1"/>
  <c r="J127" i="1" l="1"/>
  <c r="J101" i="1"/>
  <c r="J107" i="1"/>
  <c r="K18" i="1"/>
  <c r="K39" i="1"/>
  <c r="H109" i="1"/>
  <c r="K65" i="1"/>
  <c r="K70" i="1"/>
  <c r="K77" i="1"/>
  <c r="I109" i="1"/>
  <c r="K35" i="1"/>
  <c r="K38" i="1"/>
  <c r="K45" i="1"/>
  <c r="J120" i="1"/>
  <c r="K92" i="1"/>
  <c r="K64" i="1"/>
  <c r="K76" i="1"/>
  <c r="K60" i="1"/>
  <c r="J85" i="1"/>
  <c r="K85" i="1" s="1"/>
  <c r="H115" i="1"/>
  <c r="H117" i="1" s="1"/>
  <c r="H125" i="1"/>
  <c r="H127" i="1" s="1"/>
  <c r="K25" i="1"/>
  <c r="I115" i="1"/>
  <c r="I117" i="1" s="1"/>
  <c r="J115" i="1"/>
  <c r="K11" i="1"/>
  <c r="K101" i="1" l="1"/>
  <c r="J108" i="1"/>
  <c r="K108" i="1" s="1"/>
  <c r="K127" i="1"/>
  <c r="K120" i="1"/>
  <c r="J122" i="1"/>
  <c r="K122" i="1" s="1"/>
  <c r="K107" i="1"/>
  <c r="J109" i="1"/>
  <c r="K109" i="1" s="1"/>
  <c r="K115" i="1"/>
  <c r="J117" i="1"/>
  <c r="K117" i="1" s="1"/>
  <c r="K125" i="1"/>
</calcChain>
</file>

<file path=xl/sharedStrings.xml><?xml version="1.0" encoding="utf-8"?>
<sst xmlns="http://schemas.openxmlformats.org/spreadsheetml/2006/main" count="390" uniqueCount="179">
  <si>
    <t>수입</t>
  </si>
  <si>
    <t>기구명</t>
  </si>
  <si>
    <t>출처</t>
  </si>
  <si>
    <t>항목</t>
  </si>
  <si>
    <t>코드</t>
  </si>
  <si>
    <t>전년도 동분기 결산</t>
  </si>
  <si>
    <t>직전분기 결산 금액</t>
  </si>
  <si>
    <t>당해년도 예산</t>
  </si>
  <si>
    <t>비율</t>
  </si>
  <si>
    <t>비고</t>
  </si>
  <si>
    <t>전산학부 학부 학생회 집행위원회</t>
  </si>
  <si>
    <t>학생</t>
  </si>
  <si>
    <t>기층 예산</t>
  </si>
  <si>
    <t>AA</t>
  </si>
  <si>
    <t>기층 예산 이월금</t>
  </si>
  <si>
    <t>AB</t>
  </si>
  <si>
    <t>-</t>
  </si>
  <si>
    <t>과비</t>
  </si>
  <si>
    <t>AC</t>
  </si>
  <si>
    <t>대면 학기 진행으로 과학생회비 납부의 증가 예상</t>
  </si>
  <si>
    <t>과비 이월금</t>
  </si>
  <si>
    <t>AD</t>
  </si>
  <si>
    <t>격려금</t>
  </si>
  <si>
    <t>AE</t>
  </si>
  <si>
    <t>예금결산이자</t>
  </si>
  <si>
    <t>AF</t>
  </si>
  <si>
    <t>계</t>
  </si>
  <si>
    <t>본회계</t>
  </si>
  <si>
    <t>학과 지원금</t>
  </si>
  <si>
    <t>BA</t>
  </si>
  <si>
    <t>당해 상반기의 경우 대면 학기 진행을 기반한 행사 준비로 학과 지원 규모 확대 예상</t>
  </si>
  <si>
    <t>SW 중심대학 지원금</t>
  </si>
  <si>
    <t>BB</t>
  </si>
  <si>
    <t>기업체 후원금</t>
  </si>
  <si>
    <t>BC</t>
  </si>
  <si>
    <t>자치</t>
  </si>
  <si>
    <t>전반기 이월금</t>
  </si>
  <si>
    <t>CA</t>
  </si>
  <si>
    <t>총계</t>
  </si>
  <si>
    <t>지출</t>
  </si>
  <si>
    <t>담당</t>
  </si>
  <si>
    <t>소 항목</t>
  </si>
  <si>
    <t>세부 항목</t>
  </si>
  <si>
    <t>당해 연도 예산안</t>
  </si>
  <si>
    <t>사업 수혜자</t>
  </si>
  <si>
    <t>KAIST 전산학부 학부 집행위원회</t>
  </si>
  <si>
    <t>회장단</t>
  </si>
  <si>
    <t>A1</t>
  </si>
  <si>
    <t>합계</t>
  </si>
  <si>
    <t>개강 총회 TF</t>
  </si>
  <si>
    <t>개강 총회</t>
  </si>
  <si>
    <t>참여 인증 이벤트 경품</t>
  </si>
  <si>
    <t>B1</t>
  </si>
  <si>
    <t>개강총회 참여율을 높이기 위해 이벤트 경품 항목을 추가함</t>
  </si>
  <si>
    <t>모든 전산학부 학부생</t>
  </si>
  <si>
    <t>시험기간 간식 이벤트 TF</t>
  </si>
  <si>
    <t>시험기간 간식 이벤트</t>
  </si>
  <si>
    <t>중간고사 간식비</t>
  </si>
  <si>
    <t>C1</t>
  </si>
  <si>
    <t>과비 납부자</t>
  </si>
  <si>
    <t>기말고사 간식비</t>
  </si>
  <si>
    <t>C2</t>
  </si>
  <si>
    <t>소통부</t>
  </si>
  <si>
    <t>소통채널 관리
((구) 전산학부 소통채널)</t>
  </si>
  <si>
    <t>소통 채널 홍보 상품</t>
  </si>
  <si>
    <t>D1</t>
  </si>
  <si>
    <t>소통부 산하 사업이었던 Humans of CS를 개별 TF로 분리한 후, 소통채널 관리를 소통부 업무로 새로이 편성함.</t>
  </si>
  <si>
    <t>인스타그램 공유 이벤트 상품</t>
  </si>
  <si>
    <t>D2</t>
  </si>
  <si>
    <t>친목의 학생회 TF</t>
  </si>
  <si>
    <t>친목의 학생회</t>
  </si>
  <si>
    <t>예비비</t>
  </si>
  <si>
    <t>E1</t>
  </si>
  <si>
    <t>기획부</t>
  </si>
  <si>
    <t>활동비</t>
  </si>
  <si>
    <t>F1</t>
  </si>
  <si>
    <t>친목의 학생회 TF를 기획부 산하 TF로 새로이 편성함.</t>
  </si>
  <si>
    <t>전산학부 집행위원회</t>
  </si>
  <si>
    <t>F2</t>
  </si>
  <si>
    <t>과방 오픈 행사</t>
  </si>
  <si>
    <t>과방 오픈 행사용 물품 구매비</t>
  </si>
  <si>
    <t>G1</t>
  </si>
  <si>
    <t>보드마카, 빔프로젝터, 가구 등 구매 예정</t>
  </si>
  <si>
    <t>전산학부 주전공생</t>
  </si>
  <si>
    <t>공유이벤트</t>
  </si>
  <si>
    <t>G2</t>
  </si>
  <si>
    <t>단체복 굿즈 제작 TF</t>
  </si>
  <si>
    <t>단체복 굿즈 제작</t>
  </si>
  <si>
    <t>굿즈 배포</t>
  </si>
  <si>
    <t>H1</t>
  </si>
  <si>
    <t>21년도 사업 진행 중 누락된 주문 비용 처리로 환급비 사용</t>
  </si>
  <si>
    <t>배포 실무자(상주자) 식비</t>
  </si>
  <si>
    <t>H2</t>
  </si>
  <si>
    <t>후기 이벤트</t>
  </si>
  <si>
    <t>H3</t>
  </si>
  <si>
    <t>환급비</t>
  </si>
  <si>
    <t>H4</t>
  </si>
  <si>
    <t>인스타그램 TF</t>
  </si>
  <si>
    <t>인스타그램</t>
  </si>
  <si>
    <t>계정홍보 이벤트</t>
  </si>
  <si>
    <t>I1</t>
  </si>
  <si>
    <t>전산학부 소통채널(인스타그램 계정) 관리를 소통부 산하 업무로 새로이 편성</t>
  </si>
  <si>
    <t>GIT 세미나 TF</t>
  </si>
  <si>
    <t>GIT 세미나</t>
  </si>
  <si>
    <t>상품비</t>
  </si>
  <si>
    <t>J1</t>
  </si>
  <si>
    <t>상반기에 해당 행사를 진행하지 않음</t>
  </si>
  <si>
    <t>기업체 탐방 TF</t>
  </si>
  <si>
    <t>기업체 탐방</t>
  </si>
  <si>
    <t>수요 조사 이벤트 경품</t>
  </si>
  <si>
    <t>K1</t>
  </si>
  <si>
    <t>상반기 중으로 기업체 수요 조사 일정을 앞당김</t>
  </si>
  <si>
    <t>학생회비 납부자</t>
  </si>
  <si>
    <t>문화 행사 TF</t>
  </si>
  <si>
    <t>문화 행사</t>
  </si>
  <si>
    <t>게임 준비비</t>
  </si>
  <si>
    <t>L1</t>
  </si>
  <si>
    <t>상반기 중으로 하반기 대면 행사 대비 예정</t>
  </si>
  <si>
    <t>L2</t>
  </si>
  <si>
    <t>Humans of CS TF</t>
  </si>
  <si>
    <t>Humans of CS</t>
  </si>
  <si>
    <t>인터뷰이 답례</t>
  </si>
  <si>
    <t>M1</t>
  </si>
  <si>
    <t>전년도 소통부 산하로 진행했던 사업을 개별 TF로 분리</t>
  </si>
  <si>
    <t>공유 이벤트 경품</t>
  </si>
  <si>
    <t>M2</t>
  </si>
  <si>
    <t>영상 편집 근로</t>
  </si>
  <si>
    <t>M3</t>
  </si>
  <si>
    <t>분반사업 TF</t>
  </si>
  <si>
    <t>분반사업</t>
  </si>
  <si>
    <t>분반명 공모전 상품</t>
  </si>
  <si>
    <t>N1</t>
  </si>
  <si>
    <t>전년도 하반기 사업을 확장하여 상반기에도 진행하는 상시 사업으로 변경</t>
  </si>
  <si>
    <t>분반별 친목 활동 상품((구) 학생 상품)</t>
  </si>
  <si>
    <t>N2</t>
  </si>
  <si>
    <t>딸기파티용 딸기 구매비</t>
  </si>
  <si>
    <t>N3</t>
  </si>
  <si>
    <t>딸기파티 인증 이벤트 상품</t>
  </si>
  <si>
    <t>N4</t>
  </si>
  <si>
    <t>N5</t>
  </si>
  <si>
    <t>딸기 물가 변동 고려</t>
  </si>
  <si>
    <t>비교과 스터디 TF</t>
  </si>
  <si>
    <t>비교과 스터디</t>
  </si>
  <si>
    <t>스터디 활동 참여 독려금</t>
  </si>
  <si>
    <t>스터디 활동 우수참여팀 및 후기 상금</t>
  </si>
  <si>
    <t>독려 상품</t>
  </si>
  <si>
    <t>우수자 상품</t>
  </si>
  <si>
    <t>스터디 참여 지원 상품</t>
  </si>
  <si>
    <t>O1</t>
  </si>
  <si>
    <t>우수 참여팀 상품</t>
  </si>
  <si>
    <t>O2</t>
  </si>
  <si>
    <t>비서실</t>
  </si>
  <si>
    <t>집행위원회 계정 관리</t>
  </si>
  <si>
    <t>Zoom 유료 계정</t>
  </si>
  <si>
    <t>P1</t>
  </si>
  <si>
    <t>Google 드라이브 용량 업그레이드(100GB)</t>
  </si>
  <si>
    <t>P2</t>
  </si>
  <si>
    <t>Notion 프로 계정</t>
  </si>
  <si>
    <t>P3</t>
  </si>
  <si>
    <t>환급</t>
  </si>
  <si>
    <t>과비환급금</t>
  </si>
  <si>
    <t>Q1</t>
  </si>
  <si>
    <t>계좌 혼동으로 인한 입금에 대한 환급</t>
  </si>
  <si>
    <t>Q2</t>
  </si>
  <si>
    <t>집행위원회 활동</t>
  </si>
  <si>
    <t>사무비품</t>
  </si>
  <si>
    <t>R1</t>
  </si>
  <si>
    <t>회의비</t>
  </si>
  <si>
    <t>R2</t>
  </si>
  <si>
    <t>R3</t>
  </si>
  <si>
    <t>학생 회비 인계</t>
  </si>
  <si>
    <t>R4</t>
  </si>
  <si>
    <t>회계 실수(오류)</t>
  </si>
  <si>
    <t>R5</t>
  </si>
  <si>
    <t>전체 대항목 총계</t>
  </si>
  <si>
    <t>전년도 동분기 결산 금액</t>
  </si>
  <si>
    <t>당해 연도 예산 금액</t>
  </si>
  <si>
    <t>전년 대비 증감률</t>
  </si>
  <si>
    <t>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</si>
</sst>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₩-412]#,##0"/>
    <numFmt numFmtId="177" formatCode="0.0%"/>
  </numFmts>
  <fonts count="18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1"/>
      <color theme="1"/>
      <name val="&quot;맑은 고딕&quot;"/>
      <family val="3"/>
      <charset val="129"/>
    </font>
    <font>
      <sz val="11"/>
      <color theme="1"/>
      <name val="&quot;맑은 고딕&quot;"/>
      <charset val="129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&quot;맑은 고딕&quot;"/>
      <charset val="129"/>
    </font>
    <font>
      <b/>
      <sz val="10"/>
      <color theme="1"/>
      <name val="Arial"/>
      <family val="2"/>
    </font>
    <font>
      <b/>
      <sz val="10"/>
      <color theme="1"/>
      <name val="&quot;맑은 고딕&quot;"/>
      <charset val="129"/>
    </font>
    <font>
      <sz val="10"/>
      <color rgb="FF000000"/>
      <name val="&quot;맑은 고딕&quot;"/>
      <charset val="129"/>
    </font>
    <font>
      <sz val="10"/>
      <color rgb="FF000000"/>
      <name val="Arial"/>
      <family val="2"/>
    </font>
    <font>
      <sz val="10"/>
      <color theme="1"/>
      <name val="&quot;맑은 고딕&quot;"/>
      <charset val="129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  <scheme val="minor"/>
    </font>
    <font>
      <sz val="8"/>
      <name val="Arial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76" fontId="6" fillId="0" borderId="4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4" borderId="4" xfId="0" applyNumberFormat="1" applyFont="1" applyFill="1" applyBorder="1" applyAlignment="1">
      <alignment horizontal="center" vertical="center"/>
    </xf>
    <xf numFmtId="9" fontId="7" fillId="4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9" fontId="7" fillId="6" borderId="4" xfId="0" applyNumberFormat="1" applyFont="1" applyFill="1" applyBorder="1" applyAlignment="1">
      <alignment horizontal="center" vertical="center" wrapText="1"/>
    </xf>
    <xf numFmtId="176" fontId="1" fillId="7" borderId="4" xfId="0" applyNumberFormat="1" applyFont="1" applyFill="1" applyBorder="1" applyAlignment="1">
      <alignment horizontal="center" vertical="center"/>
    </xf>
    <xf numFmtId="9" fontId="7" fillId="7" borderId="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76" fontId="9" fillId="6" borderId="4" xfId="0" applyNumberFormat="1" applyFont="1" applyFill="1" applyBorder="1" applyAlignment="1">
      <alignment horizontal="center" vertical="center" wrapText="1"/>
    </xf>
    <xf numFmtId="176" fontId="7" fillId="6" borderId="4" xfId="0" applyNumberFormat="1" applyFont="1" applyFill="1" applyBorder="1" applyAlignment="1">
      <alignment horizontal="center" vertical="center" wrapText="1"/>
    </xf>
    <xf numFmtId="176" fontId="7" fillId="6" borderId="4" xfId="0" applyNumberFormat="1" applyFont="1" applyFill="1" applyBorder="1" applyAlignment="1">
      <alignment horizontal="center" vertical="center" wrapText="1"/>
    </xf>
    <xf numFmtId="177" fontId="9" fillId="6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176" fontId="9" fillId="7" borderId="4" xfId="0" applyNumberFormat="1" applyFont="1" applyFill="1" applyBorder="1" applyAlignment="1">
      <alignment horizontal="center" vertical="center" wrapText="1"/>
    </xf>
    <xf numFmtId="9" fontId="9" fillId="7" borderId="4" xfId="0" applyNumberFormat="1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7" fillId="4" borderId="4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/>
    </xf>
    <xf numFmtId="176" fontId="7" fillId="9" borderId="4" xfId="0" applyNumberFormat="1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176" fontId="7" fillId="5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9" fontId="9" fillId="2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177" fontId="1" fillId="4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7" fontId="1" fillId="7" borderId="4" xfId="0" applyNumberFormat="1" applyFont="1" applyFill="1" applyBorder="1" applyAlignment="1">
      <alignment horizontal="center" vertical="center"/>
    </xf>
    <xf numFmtId="176" fontId="9" fillId="3" borderId="4" xfId="0" applyNumberFormat="1" applyFont="1" applyFill="1" applyBorder="1" applyAlignment="1">
      <alignment horizontal="center" vertical="center" wrapText="1"/>
    </xf>
    <xf numFmtId="9" fontId="9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5" fillId="10" borderId="4" xfId="0" applyNumberFormat="1" applyFont="1" applyFill="1" applyBorder="1" applyAlignment="1">
      <alignment horizontal="center" vertical="center" wrapText="1"/>
    </xf>
    <xf numFmtId="176" fontId="5" fillId="10" borderId="4" xfId="0" applyNumberFormat="1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/>
    </xf>
    <xf numFmtId="176" fontId="5" fillId="6" borderId="4" xfId="0" applyNumberFormat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176" fontId="5" fillId="8" borderId="4" xfId="0" applyNumberFormat="1" applyFont="1" applyFill="1" applyBorder="1" applyAlignment="1">
      <alignment horizontal="center" vertical="center" wrapText="1"/>
    </xf>
    <xf numFmtId="9" fontId="2" fillId="8" borderId="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4" fillId="0" borderId="9" xfId="0" applyFont="1" applyBorder="1"/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9" fillId="9" borderId="10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5" fillId="0" borderId="6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176" fontId="8" fillId="4" borderId="10" xfId="0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8" xfId="0" applyFont="1" applyBorder="1"/>
    <xf numFmtId="0" fontId="1" fillId="0" borderId="6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1" fillId="4" borderId="6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12" borderId="12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996"/>
  <sheetViews>
    <sheetView tabSelected="1" workbookViewId="0">
      <selection activeCell="F12" sqref="F12"/>
    </sheetView>
  </sheetViews>
  <sheetFormatPr baseColWidth="10" defaultColWidth="12.6640625" defaultRowHeight="15" customHeight="1"/>
  <cols>
    <col min="2" max="2" width="14" customWidth="1"/>
    <col min="3" max="3" width="19.1640625" customWidth="1"/>
    <col min="4" max="4" width="19" customWidth="1"/>
    <col min="5" max="5" width="11.6640625" customWidth="1"/>
    <col min="6" max="6" width="33.1640625" customWidth="1"/>
    <col min="7" max="7" width="10.6640625" customWidth="1"/>
    <col min="8" max="8" width="15.1640625" customWidth="1"/>
    <col min="9" max="9" width="16.6640625" customWidth="1"/>
    <col min="10" max="10" width="16.33203125" customWidth="1"/>
    <col min="11" max="11" width="15.1640625" customWidth="1"/>
    <col min="12" max="12" width="60.83203125" customWidth="1"/>
    <col min="13" max="13" width="19.6640625" customWidth="1"/>
  </cols>
  <sheetData>
    <row r="1" spans="1:23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>
      <c r="A3" s="1"/>
      <c r="B3" s="1"/>
      <c r="C3" s="4"/>
      <c r="D3" s="124" t="s">
        <v>0</v>
      </c>
      <c r="E3" s="113"/>
      <c r="F3" s="113"/>
      <c r="G3" s="113"/>
      <c r="H3" s="113"/>
      <c r="I3" s="113"/>
      <c r="J3" s="113"/>
      <c r="K3" s="113"/>
      <c r="L3" s="114"/>
      <c r="M3" s="1"/>
      <c r="N3" s="3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>
      <c r="A4" s="1"/>
      <c r="B4" s="1"/>
      <c r="C4" s="4"/>
      <c r="D4" s="5" t="s">
        <v>1</v>
      </c>
      <c r="E4" s="6" t="s">
        <v>2</v>
      </c>
      <c r="F4" s="6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8" t="s">
        <v>8</v>
      </c>
      <c r="L4" s="6" t="s">
        <v>9</v>
      </c>
      <c r="M4" s="1"/>
      <c r="N4" s="3"/>
      <c r="O4" s="1"/>
      <c r="P4" s="1"/>
      <c r="Q4" s="1"/>
      <c r="R4" s="1"/>
      <c r="S4" s="1"/>
      <c r="T4" s="1"/>
      <c r="U4" s="1"/>
      <c r="V4" s="1"/>
      <c r="W4" s="1"/>
    </row>
    <row r="5" spans="1:23" ht="15.75" customHeight="1">
      <c r="A5" s="1"/>
      <c r="B5" s="1"/>
      <c r="C5" s="4"/>
      <c r="D5" s="125" t="s">
        <v>10</v>
      </c>
      <c r="E5" s="128" t="s">
        <v>11</v>
      </c>
      <c r="F5" s="9" t="s">
        <v>12</v>
      </c>
      <c r="G5" s="10" t="s">
        <v>13</v>
      </c>
      <c r="H5" s="11">
        <v>1215000</v>
      </c>
      <c r="I5" s="7">
        <v>1185000</v>
      </c>
      <c r="J5" s="7">
        <v>1500000</v>
      </c>
      <c r="K5" s="12">
        <f t="shared" ref="K5:K18" si="0">IFERROR(J5/H5,"-%")</f>
        <v>1.2345679012345678</v>
      </c>
      <c r="L5" s="13"/>
      <c r="M5" s="1"/>
      <c r="N5" s="3"/>
      <c r="O5" s="1"/>
      <c r="P5" s="1"/>
      <c r="Q5" s="1"/>
      <c r="R5" s="1"/>
      <c r="S5" s="1"/>
      <c r="T5" s="1"/>
      <c r="U5" s="1"/>
      <c r="V5" s="1"/>
      <c r="W5" s="1"/>
    </row>
    <row r="6" spans="1:23" ht="15.75" customHeight="1">
      <c r="A6" s="1"/>
      <c r="B6" s="1"/>
      <c r="C6" s="4"/>
      <c r="D6" s="126"/>
      <c r="E6" s="111"/>
      <c r="F6" s="14" t="s">
        <v>14</v>
      </c>
      <c r="G6" s="10" t="s">
        <v>15</v>
      </c>
      <c r="H6" s="7" t="s">
        <v>16</v>
      </c>
      <c r="I6" s="7" t="s">
        <v>16</v>
      </c>
      <c r="J6" s="7">
        <v>0</v>
      </c>
      <c r="K6" s="12" t="str">
        <f t="shared" si="0"/>
        <v>-%</v>
      </c>
      <c r="L6" s="13"/>
      <c r="M6" s="1"/>
      <c r="N6" s="3"/>
      <c r="O6" s="1"/>
      <c r="P6" s="1"/>
      <c r="Q6" s="1"/>
      <c r="R6" s="1"/>
      <c r="S6" s="1"/>
      <c r="T6" s="1"/>
      <c r="U6" s="1"/>
      <c r="V6" s="1"/>
      <c r="W6" s="1"/>
    </row>
    <row r="7" spans="1:23" ht="15.75" customHeight="1">
      <c r="A7" s="1"/>
      <c r="B7" s="1"/>
      <c r="C7" s="4"/>
      <c r="D7" s="126"/>
      <c r="E7" s="111"/>
      <c r="F7" s="14" t="s">
        <v>17</v>
      </c>
      <c r="G7" s="10" t="s">
        <v>18</v>
      </c>
      <c r="H7" s="11">
        <v>1460000</v>
      </c>
      <c r="I7" s="7">
        <v>180000</v>
      </c>
      <c r="J7" s="7">
        <v>2000000</v>
      </c>
      <c r="K7" s="12">
        <f t="shared" si="0"/>
        <v>1.3698630136986301</v>
      </c>
      <c r="L7" s="15" t="s">
        <v>19</v>
      </c>
      <c r="M7" s="1"/>
      <c r="N7" s="3"/>
      <c r="O7" s="1"/>
      <c r="P7" s="1"/>
      <c r="Q7" s="1"/>
      <c r="R7" s="1"/>
      <c r="S7" s="1"/>
      <c r="T7" s="1"/>
      <c r="U7" s="1"/>
      <c r="V7" s="1"/>
      <c r="W7" s="1"/>
    </row>
    <row r="8" spans="1:23" ht="15.75" customHeight="1">
      <c r="A8" s="1"/>
      <c r="B8" s="1"/>
      <c r="C8" s="4"/>
      <c r="D8" s="126"/>
      <c r="E8" s="111"/>
      <c r="F8" s="14" t="s">
        <v>20</v>
      </c>
      <c r="G8" s="10" t="s">
        <v>21</v>
      </c>
      <c r="H8" s="7" t="s">
        <v>16</v>
      </c>
      <c r="I8" s="7" t="s">
        <v>16</v>
      </c>
      <c r="J8" s="7">
        <v>0</v>
      </c>
      <c r="K8" s="12" t="str">
        <f t="shared" si="0"/>
        <v>-%</v>
      </c>
      <c r="L8" s="13"/>
      <c r="M8" s="1"/>
      <c r="N8" s="3"/>
      <c r="O8" s="1"/>
      <c r="P8" s="1"/>
      <c r="Q8" s="1"/>
      <c r="R8" s="1"/>
      <c r="S8" s="1"/>
      <c r="T8" s="1"/>
      <c r="U8" s="1"/>
      <c r="V8" s="1"/>
      <c r="W8" s="1"/>
    </row>
    <row r="9" spans="1:23" ht="15.75" customHeight="1">
      <c r="A9" s="1"/>
      <c r="B9" s="1"/>
      <c r="C9" s="4"/>
      <c r="D9" s="126"/>
      <c r="E9" s="111"/>
      <c r="F9" s="14" t="s">
        <v>22</v>
      </c>
      <c r="G9" s="10" t="s">
        <v>23</v>
      </c>
      <c r="H9" s="7" t="s">
        <v>16</v>
      </c>
      <c r="I9" s="16">
        <v>230768</v>
      </c>
      <c r="J9" s="16">
        <v>230768</v>
      </c>
      <c r="K9" s="12" t="str">
        <f t="shared" si="0"/>
        <v>-%</v>
      </c>
      <c r="L9" s="13"/>
      <c r="M9" s="1"/>
      <c r="N9" s="3"/>
      <c r="O9" s="1"/>
      <c r="P9" s="1"/>
      <c r="Q9" s="1"/>
      <c r="R9" s="1"/>
      <c r="S9" s="1"/>
      <c r="T9" s="1"/>
      <c r="U9" s="1"/>
      <c r="V9" s="1"/>
      <c r="W9" s="1"/>
    </row>
    <row r="10" spans="1:23" ht="15.75" customHeight="1">
      <c r="A10" s="1"/>
      <c r="B10" s="1"/>
      <c r="C10" s="4"/>
      <c r="D10" s="126"/>
      <c r="E10" s="111"/>
      <c r="F10" s="14" t="s">
        <v>24</v>
      </c>
      <c r="G10" s="10" t="s">
        <v>25</v>
      </c>
      <c r="H10" s="11">
        <v>2378</v>
      </c>
      <c r="I10" s="7">
        <v>2332</v>
      </c>
      <c r="J10" s="7">
        <v>0</v>
      </c>
      <c r="K10" s="12">
        <f t="shared" si="0"/>
        <v>0</v>
      </c>
      <c r="L10" s="13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</row>
    <row r="11" spans="1:23" ht="15.75" customHeight="1" thickBot="1">
      <c r="A11" s="1"/>
      <c r="B11" s="1"/>
      <c r="C11" s="4"/>
      <c r="D11" s="126"/>
      <c r="E11" s="109"/>
      <c r="F11" s="123" t="s">
        <v>26</v>
      </c>
      <c r="G11" s="114"/>
      <c r="H11" s="17">
        <f t="shared" ref="H11:J11" si="1">SUM(H5:H10)</f>
        <v>2677378</v>
      </c>
      <c r="I11" s="140">
        <f t="shared" si="1"/>
        <v>1598100</v>
      </c>
      <c r="J11" s="17">
        <f t="shared" si="1"/>
        <v>3730768</v>
      </c>
      <c r="K11" s="18">
        <f t="shared" si="0"/>
        <v>1.3934408962798679</v>
      </c>
      <c r="L11" s="19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</row>
    <row r="12" spans="1:23" ht="15.75" customHeight="1" thickBot="1">
      <c r="A12" s="1"/>
      <c r="B12" s="1"/>
      <c r="C12" s="4"/>
      <c r="D12" s="126"/>
      <c r="E12" s="128" t="s">
        <v>27</v>
      </c>
      <c r="F12" s="13" t="s">
        <v>28</v>
      </c>
      <c r="G12" s="7" t="s">
        <v>29</v>
      </c>
      <c r="H12" s="138">
        <v>171460</v>
      </c>
      <c r="I12" s="142">
        <f>5622580+35080</f>
        <v>5657660</v>
      </c>
      <c r="J12" s="139">
        <v>5060000</v>
      </c>
      <c r="K12" s="12">
        <f t="shared" si="0"/>
        <v>29.511256269683891</v>
      </c>
      <c r="L12" s="21" t="s">
        <v>30</v>
      </c>
      <c r="M12" s="1"/>
      <c r="N12" s="3"/>
      <c r="O12" s="1"/>
      <c r="P12" s="1"/>
      <c r="Q12" s="1"/>
      <c r="R12" s="1"/>
      <c r="S12" s="1"/>
      <c r="T12" s="1"/>
      <c r="U12" s="1"/>
      <c r="V12" s="1"/>
      <c r="W12" s="1"/>
    </row>
    <row r="13" spans="1:23" ht="15.75" customHeight="1">
      <c r="A13" s="1"/>
      <c r="B13" s="1"/>
      <c r="C13" s="4"/>
      <c r="D13" s="126"/>
      <c r="E13" s="111"/>
      <c r="F13" s="13" t="s">
        <v>31</v>
      </c>
      <c r="G13" s="7" t="s">
        <v>32</v>
      </c>
      <c r="H13" s="11">
        <v>0</v>
      </c>
      <c r="I13" s="141" t="s">
        <v>16</v>
      </c>
      <c r="J13" s="11">
        <v>0</v>
      </c>
      <c r="K13" s="12" t="str">
        <f t="shared" si="0"/>
        <v>-%</v>
      </c>
      <c r="L13" s="22"/>
      <c r="M13" s="1"/>
      <c r="N13" s="3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customHeight="1">
      <c r="A14" s="1"/>
      <c r="B14" s="1"/>
      <c r="C14" s="4"/>
      <c r="D14" s="126"/>
      <c r="E14" s="111"/>
      <c r="F14" s="13" t="s">
        <v>33</v>
      </c>
      <c r="G14" s="7" t="s">
        <v>34</v>
      </c>
      <c r="H14" s="11">
        <v>0</v>
      </c>
      <c r="I14" s="7" t="s">
        <v>16</v>
      </c>
      <c r="J14" s="11">
        <v>0</v>
      </c>
      <c r="K14" s="12" t="str">
        <f t="shared" si="0"/>
        <v>-%</v>
      </c>
      <c r="L14" s="23"/>
      <c r="M14" s="1"/>
      <c r="N14" s="3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customHeight="1">
      <c r="A15" s="1"/>
      <c r="B15" s="1"/>
      <c r="C15" s="4"/>
      <c r="D15" s="126"/>
      <c r="E15" s="109"/>
      <c r="F15" s="123" t="s">
        <v>26</v>
      </c>
      <c r="G15" s="114"/>
      <c r="H15" s="17">
        <f t="shared" ref="H15:J15" si="2">SUM(H12:H14)</f>
        <v>171460</v>
      </c>
      <c r="I15" s="17">
        <f t="shared" si="2"/>
        <v>5657660</v>
      </c>
      <c r="J15" s="17">
        <f t="shared" si="2"/>
        <v>5060000</v>
      </c>
      <c r="K15" s="18">
        <f t="shared" si="0"/>
        <v>29.511256269683891</v>
      </c>
      <c r="L15" s="24"/>
      <c r="M15" s="1"/>
      <c r="N15" s="3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customHeight="1">
      <c r="A16" s="1"/>
      <c r="B16" s="1"/>
      <c r="C16" s="4"/>
      <c r="D16" s="126"/>
      <c r="E16" s="130" t="s">
        <v>35</v>
      </c>
      <c r="F16" s="9" t="s">
        <v>36</v>
      </c>
      <c r="G16" s="25" t="s">
        <v>37</v>
      </c>
      <c r="H16" s="7">
        <v>5500392</v>
      </c>
      <c r="I16" s="7">
        <v>6570320</v>
      </c>
      <c r="J16" s="7">
        <v>4380058</v>
      </c>
      <c r="K16" s="12">
        <f t="shared" si="0"/>
        <v>0.79631742610344858</v>
      </c>
      <c r="L16" s="26"/>
      <c r="M16" s="1"/>
      <c r="N16" s="3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customHeight="1">
      <c r="A17" s="1"/>
      <c r="B17" s="1"/>
      <c r="C17" s="4"/>
      <c r="D17" s="126"/>
      <c r="E17" s="109"/>
      <c r="F17" s="123" t="s">
        <v>26</v>
      </c>
      <c r="G17" s="114"/>
      <c r="H17" s="17">
        <f t="shared" ref="H17:J17" si="3">H16</f>
        <v>5500392</v>
      </c>
      <c r="I17" s="17">
        <f t="shared" si="3"/>
        <v>6570320</v>
      </c>
      <c r="J17" s="17">
        <f t="shared" si="3"/>
        <v>4380058</v>
      </c>
      <c r="K17" s="12">
        <f t="shared" si="0"/>
        <v>0.79631742610344858</v>
      </c>
      <c r="L17" s="26"/>
      <c r="M17" s="1"/>
      <c r="N17" s="3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customHeight="1">
      <c r="A18" s="1"/>
      <c r="B18" s="1"/>
      <c r="C18" s="4"/>
      <c r="D18" s="127"/>
      <c r="E18" s="121" t="s">
        <v>38</v>
      </c>
      <c r="F18" s="113"/>
      <c r="G18" s="114"/>
      <c r="H18" s="27">
        <f t="shared" ref="H18:J18" si="4">SUM(H11,H15, H17)</f>
        <v>8349230</v>
      </c>
      <c r="I18" s="27">
        <f t="shared" si="4"/>
        <v>13826080</v>
      </c>
      <c r="J18" s="27">
        <f t="shared" si="4"/>
        <v>13170826</v>
      </c>
      <c r="K18" s="28">
        <f t="shared" si="0"/>
        <v>1.5774899002662521</v>
      </c>
      <c r="L18" s="28"/>
      <c r="M18" s="1"/>
      <c r="N18" s="3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customHeight="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M19" s="3"/>
      <c r="N19" s="3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customHeight="1">
      <c r="A20" s="1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>
      <c r="A21" s="1"/>
      <c r="B21" s="134" t="s">
        <v>39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1" customHeight="1">
      <c r="A22" s="1"/>
      <c r="B22" s="30" t="s">
        <v>1</v>
      </c>
      <c r="C22" s="31" t="s">
        <v>40</v>
      </c>
      <c r="D22" s="30" t="s">
        <v>41</v>
      </c>
      <c r="E22" s="30" t="s">
        <v>2</v>
      </c>
      <c r="F22" s="30" t="s">
        <v>42</v>
      </c>
      <c r="G22" s="32" t="s">
        <v>4</v>
      </c>
      <c r="H22" s="33" t="s">
        <v>5</v>
      </c>
      <c r="I22" s="33" t="s">
        <v>6</v>
      </c>
      <c r="J22" s="34" t="s">
        <v>43</v>
      </c>
      <c r="K22" s="35" t="s">
        <v>8</v>
      </c>
      <c r="L22" s="30" t="s">
        <v>9</v>
      </c>
      <c r="M22" s="36" t="s">
        <v>44</v>
      </c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>
      <c r="A23" s="1"/>
      <c r="B23" s="135" t="s">
        <v>45</v>
      </c>
      <c r="C23" s="110" t="s">
        <v>46</v>
      </c>
      <c r="D23" s="110" t="s">
        <v>22</v>
      </c>
      <c r="E23" s="38" t="s">
        <v>11</v>
      </c>
      <c r="F23" s="39" t="s">
        <v>22</v>
      </c>
      <c r="G23" s="40" t="s">
        <v>47</v>
      </c>
      <c r="H23" s="7" t="s">
        <v>16</v>
      </c>
      <c r="I23" s="16">
        <v>230768</v>
      </c>
      <c r="J23" s="16">
        <v>230768</v>
      </c>
      <c r="K23" s="12" t="str">
        <f t="shared" ref="K23:K101" si="5">IFERROR(J23/H23,"-%")</f>
        <v>-%</v>
      </c>
      <c r="L23" s="41"/>
      <c r="M23" s="36" t="s">
        <v>16</v>
      </c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>
      <c r="A24" s="1"/>
      <c r="B24" s="111"/>
      <c r="C24" s="111"/>
      <c r="D24" s="109"/>
      <c r="E24" s="133" t="s">
        <v>26</v>
      </c>
      <c r="F24" s="113"/>
      <c r="G24" s="114"/>
      <c r="H24" s="42">
        <f t="shared" ref="H24:J24" si="6">SUM(H23)</f>
        <v>0</v>
      </c>
      <c r="I24" s="42">
        <f t="shared" si="6"/>
        <v>230768</v>
      </c>
      <c r="J24" s="42">
        <f t="shared" si="6"/>
        <v>230768</v>
      </c>
      <c r="K24" s="18" t="str">
        <f t="shared" si="5"/>
        <v>-%</v>
      </c>
      <c r="L24" s="43"/>
      <c r="M24" s="43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>
      <c r="A25" s="1"/>
      <c r="B25" s="111"/>
      <c r="C25" s="109"/>
      <c r="D25" s="117" t="s">
        <v>48</v>
      </c>
      <c r="E25" s="113"/>
      <c r="F25" s="113"/>
      <c r="G25" s="114"/>
      <c r="H25" s="44">
        <f t="shared" ref="H25:J25" si="7">SUM(H24)</f>
        <v>0</v>
      </c>
      <c r="I25" s="44">
        <f t="shared" si="7"/>
        <v>230768</v>
      </c>
      <c r="J25" s="44">
        <f t="shared" si="7"/>
        <v>230768</v>
      </c>
      <c r="K25" s="45" t="str">
        <f t="shared" si="5"/>
        <v>-%</v>
      </c>
      <c r="L25" s="46"/>
      <c r="M25" s="46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>
      <c r="A26" s="1"/>
      <c r="B26" s="111"/>
      <c r="C26" s="110" t="s">
        <v>49</v>
      </c>
      <c r="D26" s="110" t="s">
        <v>50</v>
      </c>
      <c r="E26" s="48" t="s">
        <v>27</v>
      </c>
      <c r="F26" s="49" t="s">
        <v>51</v>
      </c>
      <c r="G26" s="40" t="s">
        <v>52</v>
      </c>
      <c r="H26" s="40" t="s">
        <v>16</v>
      </c>
      <c r="I26" s="40" t="s">
        <v>16</v>
      </c>
      <c r="J26" s="50">
        <v>300000</v>
      </c>
      <c r="K26" s="12" t="str">
        <f t="shared" si="5"/>
        <v>-%</v>
      </c>
      <c r="L26" s="51" t="s">
        <v>53</v>
      </c>
      <c r="M26" s="36" t="s">
        <v>54</v>
      </c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>
      <c r="A27" s="1"/>
      <c r="B27" s="111"/>
      <c r="C27" s="111"/>
      <c r="D27" s="109"/>
      <c r="E27" s="116" t="s">
        <v>26</v>
      </c>
      <c r="F27" s="113"/>
      <c r="G27" s="114"/>
      <c r="H27" s="42">
        <f t="shared" ref="H27:J27" si="8">SUM(H26)</f>
        <v>0</v>
      </c>
      <c r="I27" s="42">
        <f t="shared" si="8"/>
        <v>0</v>
      </c>
      <c r="J27" s="42">
        <f t="shared" si="8"/>
        <v>300000</v>
      </c>
      <c r="K27" s="18" t="str">
        <f t="shared" si="5"/>
        <v>-%</v>
      </c>
      <c r="L27" s="52"/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>
      <c r="A28" s="1"/>
      <c r="B28" s="111"/>
      <c r="C28" s="109"/>
      <c r="D28" s="117" t="s">
        <v>48</v>
      </c>
      <c r="E28" s="113"/>
      <c r="F28" s="113"/>
      <c r="G28" s="114"/>
      <c r="H28" s="44">
        <f t="shared" ref="H28:J28" si="9">SUM(H27)</f>
        <v>0</v>
      </c>
      <c r="I28" s="44">
        <f t="shared" si="9"/>
        <v>0</v>
      </c>
      <c r="J28" s="44">
        <f t="shared" si="9"/>
        <v>300000</v>
      </c>
      <c r="K28" s="45" t="str">
        <f t="shared" si="5"/>
        <v>-%</v>
      </c>
      <c r="L28" s="53"/>
      <c r="M28" s="53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>
      <c r="A29" s="1"/>
      <c r="B29" s="111"/>
      <c r="C29" s="110" t="s">
        <v>55</v>
      </c>
      <c r="D29" s="110" t="s">
        <v>56</v>
      </c>
      <c r="E29" s="47" t="s">
        <v>11</v>
      </c>
      <c r="F29" s="48" t="s">
        <v>57</v>
      </c>
      <c r="G29" s="40" t="s">
        <v>58</v>
      </c>
      <c r="H29" s="50">
        <v>441730</v>
      </c>
      <c r="I29" s="54">
        <v>484300</v>
      </c>
      <c r="J29" s="55">
        <v>650000</v>
      </c>
      <c r="K29" s="12">
        <f t="shared" si="5"/>
        <v>1.4714871075091118</v>
      </c>
      <c r="L29" s="110"/>
      <c r="M29" s="115" t="s">
        <v>59</v>
      </c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>
      <c r="A30" s="1"/>
      <c r="B30" s="111"/>
      <c r="C30" s="111"/>
      <c r="D30" s="111"/>
      <c r="E30" s="47" t="s">
        <v>11</v>
      </c>
      <c r="F30" s="48" t="s">
        <v>60</v>
      </c>
      <c r="G30" s="40" t="s">
        <v>61</v>
      </c>
      <c r="H30" s="50">
        <v>886160</v>
      </c>
      <c r="I30" s="54">
        <v>903900</v>
      </c>
      <c r="J30" s="55">
        <v>650000</v>
      </c>
      <c r="K30" s="12">
        <f t="shared" si="5"/>
        <v>0.73350185068159246</v>
      </c>
      <c r="L30" s="109"/>
      <c r="M30" s="109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>
      <c r="A31" s="1"/>
      <c r="B31" s="111"/>
      <c r="C31" s="111"/>
      <c r="D31" s="109"/>
      <c r="E31" s="133" t="s">
        <v>26</v>
      </c>
      <c r="F31" s="113"/>
      <c r="G31" s="114"/>
      <c r="H31" s="42">
        <f t="shared" ref="H31:J31" si="10">SUM(H29:H30)</f>
        <v>1327890</v>
      </c>
      <c r="I31" s="42">
        <f t="shared" si="10"/>
        <v>1388200</v>
      </c>
      <c r="J31" s="42">
        <f t="shared" si="10"/>
        <v>1300000</v>
      </c>
      <c r="K31" s="18">
        <f t="shared" si="5"/>
        <v>0.9789967542492225</v>
      </c>
      <c r="L31" s="52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>
      <c r="A32" s="1"/>
      <c r="B32" s="111"/>
      <c r="C32" s="109"/>
      <c r="D32" s="117" t="s">
        <v>48</v>
      </c>
      <c r="E32" s="113"/>
      <c r="F32" s="113"/>
      <c r="G32" s="114"/>
      <c r="H32" s="44">
        <f t="shared" ref="H32:J32" si="11">SUM(H31)</f>
        <v>1327890</v>
      </c>
      <c r="I32" s="44">
        <f t="shared" si="11"/>
        <v>1388200</v>
      </c>
      <c r="J32" s="44">
        <f t="shared" si="11"/>
        <v>1300000</v>
      </c>
      <c r="K32" s="45">
        <f t="shared" si="5"/>
        <v>0.9789967542492225</v>
      </c>
      <c r="L32" s="53"/>
      <c r="M32" s="53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>
      <c r="A33" s="1"/>
      <c r="B33" s="111"/>
      <c r="C33" s="110" t="s">
        <v>62</v>
      </c>
      <c r="D33" s="110" t="s">
        <v>63</v>
      </c>
      <c r="E33" s="56" t="s">
        <v>35</v>
      </c>
      <c r="F33" s="48" t="s">
        <v>64</v>
      </c>
      <c r="G33" s="54" t="s">
        <v>65</v>
      </c>
      <c r="H33" s="54" t="s">
        <v>16</v>
      </c>
      <c r="I33" s="54" t="s">
        <v>16</v>
      </c>
      <c r="J33" s="55">
        <v>150000</v>
      </c>
      <c r="K33" s="12" t="str">
        <f t="shared" si="5"/>
        <v>-%</v>
      </c>
      <c r="L33" s="131" t="s">
        <v>66</v>
      </c>
      <c r="M33" s="115" t="s">
        <v>54</v>
      </c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>
      <c r="A34" s="1"/>
      <c r="B34" s="111"/>
      <c r="C34" s="111"/>
      <c r="D34" s="111"/>
      <c r="E34" s="48" t="s">
        <v>27</v>
      </c>
      <c r="F34" s="48" t="s">
        <v>67</v>
      </c>
      <c r="G34" s="54" t="s">
        <v>68</v>
      </c>
      <c r="H34" s="54" t="s">
        <v>16</v>
      </c>
      <c r="I34" s="54" t="s">
        <v>16</v>
      </c>
      <c r="J34" s="55">
        <v>150000</v>
      </c>
      <c r="K34" s="12" t="str">
        <f t="shared" si="5"/>
        <v>-%</v>
      </c>
      <c r="L34" s="109"/>
      <c r="M34" s="109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>
      <c r="A35" s="1"/>
      <c r="B35" s="111"/>
      <c r="C35" s="111"/>
      <c r="D35" s="109"/>
      <c r="E35" s="116" t="s">
        <v>26</v>
      </c>
      <c r="F35" s="113"/>
      <c r="G35" s="114"/>
      <c r="H35" s="57">
        <f t="shared" ref="H35:J35" si="12">SUM(H33:H34)</f>
        <v>0</v>
      </c>
      <c r="I35" s="57">
        <f t="shared" si="12"/>
        <v>0</v>
      </c>
      <c r="J35" s="57">
        <f t="shared" si="12"/>
        <v>300000</v>
      </c>
      <c r="K35" s="18" t="str">
        <f t="shared" si="5"/>
        <v>-%</v>
      </c>
      <c r="L35" s="52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>
      <c r="A36" s="1"/>
      <c r="B36" s="111"/>
      <c r="C36" s="109"/>
      <c r="D36" s="117" t="s">
        <v>48</v>
      </c>
      <c r="E36" s="113"/>
      <c r="F36" s="113"/>
      <c r="G36" s="114"/>
      <c r="H36" s="44">
        <f t="shared" ref="H36:I36" si="13">SUM(H35)</f>
        <v>0</v>
      </c>
      <c r="I36" s="44">
        <f t="shared" si="13"/>
        <v>0</v>
      </c>
      <c r="J36" s="44">
        <f>SUM(J35)</f>
        <v>300000</v>
      </c>
      <c r="K36" s="45" t="str">
        <f t="shared" si="5"/>
        <v>-%</v>
      </c>
      <c r="L36" s="53"/>
      <c r="M36" s="53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>
      <c r="A37" s="1"/>
      <c r="B37" s="111"/>
      <c r="C37" s="110" t="s">
        <v>69</v>
      </c>
      <c r="D37" s="110" t="s">
        <v>70</v>
      </c>
      <c r="E37" s="58" t="s">
        <v>27</v>
      </c>
      <c r="F37" s="59" t="s">
        <v>71</v>
      </c>
      <c r="G37" s="60" t="s">
        <v>72</v>
      </c>
      <c r="H37" s="61">
        <v>118200</v>
      </c>
      <c r="I37" s="54">
        <v>0</v>
      </c>
      <c r="J37" s="54" t="s">
        <v>16</v>
      </c>
      <c r="K37" s="12" t="str">
        <f t="shared" si="5"/>
        <v>-%</v>
      </c>
      <c r="L37" s="48"/>
      <c r="M37" s="36" t="s">
        <v>16</v>
      </c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>
      <c r="A38" s="1"/>
      <c r="B38" s="111"/>
      <c r="C38" s="111"/>
      <c r="D38" s="109"/>
      <c r="E38" s="116" t="s">
        <v>26</v>
      </c>
      <c r="F38" s="113"/>
      <c r="G38" s="114"/>
      <c r="H38" s="42">
        <f t="shared" ref="H38:I38" si="14">SUM(H37)</f>
        <v>118200</v>
      </c>
      <c r="I38" s="42">
        <f t="shared" si="14"/>
        <v>0</v>
      </c>
      <c r="J38" s="57" t="s">
        <v>16</v>
      </c>
      <c r="K38" s="18" t="str">
        <f t="shared" si="5"/>
        <v>-%</v>
      </c>
      <c r="L38" s="52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>
      <c r="A39" s="1"/>
      <c r="B39" s="111"/>
      <c r="C39" s="109"/>
      <c r="D39" s="117" t="s">
        <v>48</v>
      </c>
      <c r="E39" s="113"/>
      <c r="F39" s="113"/>
      <c r="G39" s="114"/>
      <c r="H39" s="44">
        <f t="shared" ref="H39:J39" si="15">SUM(H38)</f>
        <v>118200</v>
      </c>
      <c r="I39" s="44">
        <f t="shared" si="15"/>
        <v>0</v>
      </c>
      <c r="J39" s="44">
        <f t="shared" si="15"/>
        <v>0</v>
      </c>
      <c r="K39" s="45">
        <f t="shared" si="5"/>
        <v>0</v>
      </c>
      <c r="L39" s="53"/>
      <c r="M39" s="53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>
      <c r="A40" s="1"/>
      <c r="B40" s="111"/>
      <c r="C40" s="110" t="s">
        <v>73</v>
      </c>
      <c r="D40" s="110" t="s">
        <v>70</v>
      </c>
      <c r="E40" s="62" t="s">
        <v>35</v>
      </c>
      <c r="F40" s="6" t="s">
        <v>74</v>
      </c>
      <c r="G40" s="63" t="s">
        <v>75</v>
      </c>
      <c r="H40" s="60" t="s">
        <v>16</v>
      </c>
      <c r="I40" s="54" t="s">
        <v>16</v>
      </c>
      <c r="J40" s="55">
        <v>200000</v>
      </c>
      <c r="K40" s="12" t="str">
        <f t="shared" si="5"/>
        <v>-%</v>
      </c>
      <c r="L40" s="131" t="s">
        <v>76</v>
      </c>
      <c r="M40" s="115" t="s">
        <v>77</v>
      </c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>
      <c r="A41" s="1"/>
      <c r="B41" s="111"/>
      <c r="C41" s="111"/>
      <c r="D41" s="111"/>
      <c r="E41" s="64" t="s">
        <v>27</v>
      </c>
      <c r="F41" s="8" t="s">
        <v>74</v>
      </c>
      <c r="G41" s="60" t="s">
        <v>78</v>
      </c>
      <c r="H41" s="60" t="s">
        <v>16</v>
      </c>
      <c r="I41" s="54" t="s">
        <v>16</v>
      </c>
      <c r="J41" s="55">
        <v>300000</v>
      </c>
      <c r="K41" s="12" t="str">
        <f t="shared" si="5"/>
        <v>-%</v>
      </c>
      <c r="L41" s="109"/>
      <c r="M41" s="109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>
      <c r="A42" s="1"/>
      <c r="B42" s="111"/>
      <c r="C42" s="111"/>
      <c r="D42" s="109"/>
      <c r="E42" s="116" t="s">
        <v>26</v>
      </c>
      <c r="F42" s="113"/>
      <c r="G42" s="114"/>
      <c r="H42" s="42">
        <f t="shared" ref="H42:J42" si="16">SUM(H40:H41)</f>
        <v>0</v>
      </c>
      <c r="I42" s="42">
        <f t="shared" si="16"/>
        <v>0</v>
      </c>
      <c r="J42" s="42">
        <f t="shared" si="16"/>
        <v>500000</v>
      </c>
      <c r="K42" s="18" t="str">
        <f t="shared" si="5"/>
        <v>-%</v>
      </c>
      <c r="L42" s="52"/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>
      <c r="A43" s="1"/>
      <c r="B43" s="111"/>
      <c r="C43" s="111"/>
      <c r="D43" s="132" t="s">
        <v>79</v>
      </c>
      <c r="E43" s="66" t="s">
        <v>27</v>
      </c>
      <c r="F43" s="62" t="s">
        <v>80</v>
      </c>
      <c r="G43" s="67" t="s">
        <v>81</v>
      </c>
      <c r="H43" s="67" t="s">
        <v>16</v>
      </c>
      <c r="I43" s="67" t="s">
        <v>16</v>
      </c>
      <c r="J43" s="67">
        <v>500000</v>
      </c>
      <c r="K43" s="12" t="str">
        <f t="shared" si="5"/>
        <v>-%</v>
      </c>
      <c r="L43" s="38" t="s">
        <v>82</v>
      </c>
      <c r="M43" s="115" t="s">
        <v>83</v>
      </c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>
      <c r="A44" s="1"/>
      <c r="B44" s="111"/>
      <c r="C44" s="111"/>
      <c r="D44" s="111"/>
      <c r="E44" s="62" t="s">
        <v>35</v>
      </c>
      <c r="F44" s="66" t="s">
        <v>84</v>
      </c>
      <c r="G44" s="67" t="s">
        <v>85</v>
      </c>
      <c r="H44" s="67" t="s">
        <v>16</v>
      </c>
      <c r="I44" s="67" t="s">
        <v>16</v>
      </c>
      <c r="J44" s="68">
        <v>50000</v>
      </c>
      <c r="K44" s="12" t="str">
        <f t="shared" si="5"/>
        <v>-%</v>
      </c>
      <c r="L44" s="48"/>
      <c r="M44" s="109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>
      <c r="A45" s="1"/>
      <c r="B45" s="111"/>
      <c r="C45" s="111"/>
      <c r="D45" s="109"/>
      <c r="E45" s="116" t="s">
        <v>26</v>
      </c>
      <c r="F45" s="113"/>
      <c r="G45" s="114"/>
      <c r="H45" s="42">
        <f t="shared" ref="H45:J45" si="17">SUM(H43:H44)</f>
        <v>0</v>
      </c>
      <c r="I45" s="42">
        <f t="shared" si="17"/>
        <v>0</v>
      </c>
      <c r="J45" s="42">
        <f t="shared" si="17"/>
        <v>550000</v>
      </c>
      <c r="K45" s="18" t="str">
        <f t="shared" si="5"/>
        <v>-%</v>
      </c>
      <c r="L45" s="52"/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>
      <c r="A46" s="1"/>
      <c r="B46" s="111"/>
      <c r="C46" s="109"/>
      <c r="D46" s="117" t="s">
        <v>48</v>
      </c>
      <c r="E46" s="113"/>
      <c r="F46" s="113"/>
      <c r="G46" s="114"/>
      <c r="H46" s="44">
        <f>SUM(H45)</f>
        <v>0</v>
      </c>
      <c r="I46" s="44">
        <f t="shared" ref="I46:J46" si="18">SUM(I42,I45)</f>
        <v>0</v>
      </c>
      <c r="J46" s="44">
        <f t="shared" si="18"/>
        <v>1050000</v>
      </c>
      <c r="K46" s="45" t="str">
        <f t="shared" si="5"/>
        <v>-%</v>
      </c>
      <c r="L46" s="53"/>
      <c r="M46" s="53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>
      <c r="A47" s="1"/>
      <c r="B47" s="111"/>
      <c r="C47" s="110" t="s">
        <v>86</v>
      </c>
      <c r="D47" s="110" t="s">
        <v>87</v>
      </c>
      <c r="E47" s="69" t="s">
        <v>27</v>
      </c>
      <c r="F47" s="70" t="s">
        <v>88</v>
      </c>
      <c r="G47" s="67" t="s">
        <v>89</v>
      </c>
      <c r="H47" s="67">
        <v>0</v>
      </c>
      <c r="I47" s="67">
        <v>950000</v>
      </c>
      <c r="J47" s="68">
        <v>950000</v>
      </c>
      <c r="K47" s="12" t="str">
        <f t="shared" si="5"/>
        <v>-%</v>
      </c>
      <c r="L47" s="110" t="s">
        <v>90</v>
      </c>
      <c r="M47" s="115" t="s">
        <v>54</v>
      </c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>
      <c r="A48" s="1"/>
      <c r="B48" s="111"/>
      <c r="C48" s="111"/>
      <c r="D48" s="111"/>
      <c r="E48" s="71" t="s">
        <v>35</v>
      </c>
      <c r="F48" s="70" t="s">
        <v>91</v>
      </c>
      <c r="G48" s="67" t="s">
        <v>92</v>
      </c>
      <c r="H48" s="67" t="s">
        <v>16</v>
      </c>
      <c r="I48" s="67">
        <v>84000</v>
      </c>
      <c r="J48" s="67">
        <v>150000</v>
      </c>
      <c r="K48" s="12" t="str">
        <f t="shared" si="5"/>
        <v>-%</v>
      </c>
      <c r="L48" s="111"/>
      <c r="M48" s="11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>
      <c r="A49" s="1"/>
      <c r="B49" s="111"/>
      <c r="C49" s="111"/>
      <c r="D49" s="111"/>
      <c r="E49" s="69" t="s">
        <v>27</v>
      </c>
      <c r="F49" s="70" t="s">
        <v>93</v>
      </c>
      <c r="G49" s="67" t="s">
        <v>94</v>
      </c>
      <c r="H49" s="67" t="s">
        <v>16</v>
      </c>
      <c r="I49" s="67" t="s">
        <v>16</v>
      </c>
      <c r="J49" s="67">
        <v>50000</v>
      </c>
      <c r="K49" s="12" t="str">
        <f t="shared" si="5"/>
        <v>-%</v>
      </c>
      <c r="L49" s="111"/>
      <c r="M49" s="11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>
      <c r="A50" s="1"/>
      <c r="B50" s="111"/>
      <c r="C50" s="111"/>
      <c r="D50" s="111"/>
      <c r="E50" s="71" t="s">
        <v>35</v>
      </c>
      <c r="F50" s="66" t="s">
        <v>95</v>
      </c>
      <c r="G50" s="67" t="s">
        <v>96</v>
      </c>
      <c r="H50" s="67" t="s">
        <v>16</v>
      </c>
      <c r="I50" s="67" t="s">
        <v>16</v>
      </c>
      <c r="J50" s="68">
        <v>75000</v>
      </c>
      <c r="K50" s="12" t="str">
        <f t="shared" si="5"/>
        <v>-%</v>
      </c>
      <c r="L50" s="109"/>
      <c r="M50" s="109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>
      <c r="A51" s="1"/>
      <c r="B51" s="111"/>
      <c r="C51" s="111"/>
      <c r="D51" s="109"/>
      <c r="E51" s="116" t="s">
        <v>26</v>
      </c>
      <c r="F51" s="113"/>
      <c r="G51" s="114"/>
      <c r="H51" s="42">
        <f t="shared" ref="H51:J51" si="19">SUM(H47:H50)</f>
        <v>0</v>
      </c>
      <c r="I51" s="42">
        <f t="shared" si="19"/>
        <v>1034000</v>
      </c>
      <c r="J51" s="42">
        <f t="shared" si="19"/>
        <v>1225000</v>
      </c>
      <c r="K51" s="18" t="str">
        <f t="shared" si="5"/>
        <v>-%</v>
      </c>
      <c r="L51" s="52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>
      <c r="A52" s="1"/>
      <c r="B52" s="111"/>
      <c r="C52" s="109"/>
      <c r="D52" s="117" t="s">
        <v>48</v>
      </c>
      <c r="E52" s="113"/>
      <c r="F52" s="113"/>
      <c r="G52" s="114"/>
      <c r="H52" s="44">
        <f t="shared" ref="H52:J52" si="20">SUM(H51)</f>
        <v>0</v>
      </c>
      <c r="I52" s="44">
        <f t="shared" si="20"/>
        <v>1034000</v>
      </c>
      <c r="J52" s="44">
        <f t="shared" si="20"/>
        <v>1225000</v>
      </c>
      <c r="K52" s="45" t="str">
        <f t="shared" si="5"/>
        <v>-%</v>
      </c>
      <c r="L52" s="53"/>
      <c r="M52" s="53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>
      <c r="A53" s="1"/>
      <c r="B53" s="111"/>
      <c r="C53" s="110" t="s">
        <v>97</v>
      </c>
      <c r="D53" s="110" t="s">
        <v>98</v>
      </c>
      <c r="E53" s="72" t="s">
        <v>27</v>
      </c>
      <c r="F53" s="6" t="s">
        <v>99</v>
      </c>
      <c r="G53" s="73" t="s">
        <v>100</v>
      </c>
      <c r="H53" s="55">
        <v>53260</v>
      </c>
      <c r="I53" s="54" t="s">
        <v>16</v>
      </c>
      <c r="J53" s="54" t="s">
        <v>16</v>
      </c>
      <c r="K53" s="12" t="str">
        <f t="shared" si="5"/>
        <v>-%</v>
      </c>
      <c r="L53" s="74" t="s">
        <v>101</v>
      </c>
      <c r="M53" s="36" t="s">
        <v>16</v>
      </c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>
      <c r="A54" s="1"/>
      <c r="B54" s="111"/>
      <c r="C54" s="111"/>
      <c r="D54" s="109"/>
      <c r="E54" s="116" t="s">
        <v>26</v>
      </c>
      <c r="F54" s="113"/>
      <c r="G54" s="114"/>
      <c r="H54" s="42">
        <f t="shared" ref="H54:J54" si="21">SUM(H53)</f>
        <v>53260</v>
      </c>
      <c r="I54" s="42">
        <f t="shared" si="21"/>
        <v>0</v>
      </c>
      <c r="J54" s="42">
        <f t="shared" si="21"/>
        <v>0</v>
      </c>
      <c r="K54" s="18">
        <f t="shared" si="5"/>
        <v>0</v>
      </c>
      <c r="L54" s="52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>
      <c r="A55" s="1"/>
      <c r="B55" s="111"/>
      <c r="C55" s="109"/>
      <c r="D55" s="117" t="s">
        <v>48</v>
      </c>
      <c r="E55" s="113"/>
      <c r="F55" s="113"/>
      <c r="G55" s="114"/>
      <c r="H55" s="44">
        <f t="shared" ref="H55:J55" si="22">SUM(H54)</f>
        <v>53260</v>
      </c>
      <c r="I55" s="44">
        <f t="shared" si="22"/>
        <v>0</v>
      </c>
      <c r="J55" s="44">
        <f t="shared" si="22"/>
        <v>0</v>
      </c>
      <c r="K55" s="45">
        <f t="shared" si="5"/>
        <v>0</v>
      </c>
      <c r="L55" s="53"/>
      <c r="M55" s="53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>
      <c r="A56" s="1"/>
      <c r="B56" s="111"/>
      <c r="C56" s="110" t="s">
        <v>102</v>
      </c>
      <c r="D56" s="110" t="s">
        <v>103</v>
      </c>
      <c r="E56" s="75" t="s">
        <v>11</v>
      </c>
      <c r="F56" s="75" t="s">
        <v>104</v>
      </c>
      <c r="G56" s="40" t="s">
        <v>105</v>
      </c>
      <c r="H56" s="50">
        <v>108100</v>
      </c>
      <c r="I56" s="40" t="s">
        <v>16</v>
      </c>
      <c r="J56" s="40" t="s">
        <v>16</v>
      </c>
      <c r="K56" s="12" t="str">
        <f t="shared" si="5"/>
        <v>-%</v>
      </c>
      <c r="L56" s="48" t="s">
        <v>106</v>
      </c>
      <c r="M56" s="36" t="s">
        <v>16</v>
      </c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>
      <c r="A57" s="1"/>
      <c r="B57" s="111"/>
      <c r="C57" s="111"/>
      <c r="D57" s="109"/>
      <c r="E57" s="116" t="s">
        <v>26</v>
      </c>
      <c r="F57" s="113"/>
      <c r="G57" s="114"/>
      <c r="H57" s="42">
        <f t="shared" ref="H57:J57" si="23">SUM(H56)</f>
        <v>108100</v>
      </c>
      <c r="I57" s="42">
        <f t="shared" si="23"/>
        <v>0</v>
      </c>
      <c r="J57" s="42">
        <f t="shared" si="23"/>
        <v>0</v>
      </c>
      <c r="K57" s="18">
        <f t="shared" si="5"/>
        <v>0</v>
      </c>
      <c r="L57" s="52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>
      <c r="A58" s="1"/>
      <c r="B58" s="111"/>
      <c r="C58" s="109"/>
      <c r="D58" s="117" t="s">
        <v>48</v>
      </c>
      <c r="E58" s="113"/>
      <c r="F58" s="113"/>
      <c r="G58" s="114"/>
      <c r="H58" s="44">
        <f t="shared" ref="H58:J58" si="24">SUM(H57)</f>
        <v>108100</v>
      </c>
      <c r="I58" s="44">
        <f t="shared" si="24"/>
        <v>0</v>
      </c>
      <c r="J58" s="44">
        <f t="shared" si="24"/>
        <v>0</v>
      </c>
      <c r="K58" s="45">
        <f t="shared" si="5"/>
        <v>0</v>
      </c>
      <c r="L58" s="53"/>
      <c r="M58" s="53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>
      <c r="A59" s="1"/>
      <c r="B59" s="111"/>
      <c r="C59" s="110" t="s">
        <v>107</v>
      </c>
      <c r="D59" s="110" t="s">
        <v>108</v>
      </c>
      <c r="E59" s="48" t="s">
        <v>11</v>
      </c>
      <c r="F59" s="48" t="s">
        <v>109</v>
      </c>
      <c r="G59" s="54" t="s">
        <v>110</v>
      </c>
      <c r="H59" s="54" t="s">
        <v>16</v>
      </c>
      <c r="I59" s="54" t="s">
        <v>16</v>
      </c>
      <c r="J59" s="55">
        <v>150000</v>
      </c>
      <c r="K59" s="12" t="str">
        <f t="shared" si="5"/>
        <v>-%</v>
      </c>
      <c r="L59" s="48" t="s">
        <v>111</v>
      </c>
      <c r="M59" s="76" t="s">
        <v>112</v>
      </c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1"/>
      <c r="B60" s="111"/>
      <c r="C60" s="111"/>
      <c r="D60" s="109"/>
      <c r="E60" s="112" t="s">
        <v>26</v>
      </c>
      <c r="F60" s="113"/>
      <c r="G60" s="114"/>
      <c r="H60" s="77">
        <f t="shared" ref="H60:J60" si="25">SUM(H59)</f>
        <v>0</v>
      </c>
      <c r="I60" s="77">
        <f t="shared" si="25"/>
        <v>0</v>
      </c>
      <c r="J60" s="77">
        <f t="shared" si="25"/>
        <v>150000</v>
      </c>
      <c r="K60" s="18" t="str">
        <f t="shared" si="5"/>
        <v>-%</v>
      </c>
      <c r="L60" s="78"/>
      <c r="M60" s="78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>
      <c r="A61" s="1"/>
      <c r="B61" s="111"/>
      <c r="C61" s="109"/>
      <c r="D61" s="117" t="s">
        <v>48</v>
      </c>
      <c r="E61" s="113"/>
      <c r="F61" s="113"/>
      <c r="G61" s="114"/>
      <c r="H61" s="44">
        <f t="shared" ref="H61:J61" si="26">SUM(H60)</f>
        <v>0</v>
      </c>
      <c r="I61" s="44">
        <f t="shared" si="26"/>
        <v>0</v>
      </c>
      <c r="J61" s="44">
        <f t="shared" si="26"/>
        <v>150000</v>
      </c>
      <c r="K61" s="45" t="str">
        <f t="shared" si="5"/>
        <v>-%</v>
      </c>
      <c r="L61" s="53"/>
      <c r="M61" s="53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>
      <c r="A62" s="1"/>
      <c r="B62" s="111"/>
      <c r="C62" s="110" t="s">
        <v>113</v>
      </c>
      <c r="D62" s="110" t="s">
        <v>114</v>
      </c>
      <c r="E62" s="48" t="s">
        <v>11</v>
      </c>
      <c r="F62" s="48" t="s">
        <v>115</v>
      </c>
      <c r="G62" s="54" t="s">
        <v>116</v>
      </c>
      <c r="H62" s="54" t="s">
        <v>16</v>
      </c>
      <c r="I62" s="54" t="s">
        <v>16</v>
      </c>
      <c r="J62" s="55">
        <v>150000</v>
      </c>
      <c r="K62" s="12" t="str">
        <f t="shared" si="5"/>
        <v>-%</v>
      </c>
      <c r="L62" s="110" t="s">
        <v>117</v>
      </c>
      <c r="M62" s="108" t="s">
        <v>112</v>
      </c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>
      <c r="A63" s="1"/>
      <c r="B63" s="111"/>
      <c r="C63" s="111"/>
      <c r="D63" s="111"/>
      <c r="E63" s="48" t="s">
        <v>27</v>
      </c>
      <c r="F63" s="48" t="s">
        <v>71</v>
      </c>
      <c r="G63" s="54" t="s">
        <v>118</v>
      </c>
      <c r="H63" s="54" t="s">
        <v>16</v>
      </c>
      <c r="I63" s="54">
        <v>0</v>
      </c>
      <c r="J63" s="55">
        <v>100000</v>
      </c>
      <c r="K63" s="12" t="str">
        <f t="shared" si="5"/>
        <v>-%</v>
      </c>
      <c r="L63" s="109"/>
      <c r="M63" s="109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>
      <c r="A64" s="1"/>
      <c r="B64" s="111"/>
      <c r="C64" s="111"/>
      <c r="D64" s="109"/>
      <c r="E64" s="112" t="s">
        <v>26</v>
      </c>
      <c r="F64" s="113"/>
      <c r="G64" s="114"/>
      <c r="H64" s="77">
        <f t="shared" ref="H64:J64" si="27">SUM(H62:H63)</f>
        <v>0</v>
      </c>
      <c r="I64" s="77">
        <f t="shared" si="27"/>
        <v>0</v>
      </c>
      <c r="J64" s="77">
        <f t="shared" si="27"/>
        <v>250000</v>
      </c>
      <c r="K64" s="18" t="str">
        <f t="shared" si="5"/>
        <v>-%</v>
      </c>
      <c r="L64" s="78"/>
      <c r="M64" s="78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>
      <c r="A65" s="1"/>
      <c r="B65" s="111"/>
      <c r="C65" s="109"/>
      <c r="D65" s="117" t="s">
        <v>48</v>
      </c>
      <c r="E65" s="113"/>
      <c r="F65" s="113"/>
      <c r="G65" s="114"/>
      <c r="H65" s="44">
        <f t="shared" ref="H65:J65" si="28">SUM(H64)</f>
        <v>0</v>
      </c>
      <c r="I65" s="44">
        <f t="shared" si="28"/>
        <v>0</v>
      </c>
      <c r="J65" s="44">
        <f t="shared" si="28"/>
        <v>250000</v>
      </c>
      <c r="K65" s="45" t="str">
        <f t="shared" si="5"/>
        <v>-%</v>
      </c>
      <c r="L65" s="53"/>
      <c r="M65" s="53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>
      <c r="A66" s="1"/>
      <c r="B66" s="111"/>
      <c r="C66" s="110" t="s">
        <v>119</v>
      </c>
      <c r="D66" s="110" t="s">
        <v>120</v>
      </c>
      <c r="E66" s="47" t="s">
        <v>27</v>
      </c>
      <c r="F66" s="48" t="s">
        <v>121</v>
      </c>
      <c r="G66" s="54" t="s">
        <v>122</v>
      </c>
      <c r="H66" s="54" t="s">
        <v>16</v>
      </c>
      <c r="I66" s="54" t="s">
        <v>16</v>
      </c>
      <c r="J66" s="55">
        <v>180000</v>
      </c>
      <c r="K66" s="12" t="str">
        <f t="shared" si="5"/>
        <v>-%</v>
      </c>
      <c r="L66" s="110" t="s">
        <v>123</v>
      </c>
      <c r="M66" s="115" t="s">
        <v>16</v>
      </c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>
      <c r="A67" s="1"/>
      <c r="B67" s="111"/>
      <c r="C67" s="111"/>
      <c r="D67" s="111"/>
      <c r="E67" s="47" t="s">
        <v>27</v>
      </c>
      <c r="F67" s="48" t="s">
        <v>124</v>
      </c>
      <c r="G67" s="54" t="s">
        <v>125</v>
      </c>
      <c r="H67" s="54" t="s">
        <v>16</v>
      </c>
      <c r="I67" s="54" t="s">
        <v>16</v>
      </c>
      <c r="J67" s="55">
        <v>70000</v>
      </c>
      <c r="K67" s="12" t="str">
        <f t="shared" si="5"/>
        <v>-%</v>
      </c>
      <c r="L67" s="111"/>
      <c r="M67" s="11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>
      <c r="A68" s="1"/>
      <c r="B68" s="111"/>
      <c r="C68" s="111"/>
      <c r="D68" s="111"/>
      <c r="E68" s="47" t="s">
        <v>27</v>
      </c>
      <c r="F68" s="48" t="s">
        <v>126</v>
      </c>
      <c r="G68" s="54" t="s">
        <v>127</v>
      </c>
      <c r="H68" s="54" t="s">
        <v>16</v>
      </c>
      <c r="I68" s="54" t="s">
        <v>16</v>
      </c>
      <c r="J68" s="55">
        <v>60000</v>
      </c>
      <c r="K68" s="12" t="str">
        <f t="shared" si="5"/>
        <v>-%</v>
      </c>
      <c r="L68" s="109"/>
      <c r="M68" s="109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>
      <c r="A69" s="1"/>
      <c r="B69" s="111"/>
      <c r="C69" s="111"/>
      <c r="D69" s="109"/>
      <c r="E69" s="112" t="s">
        <v>26</v>
      </c>
      <c r="F69" s="113"/>
      <c r="G69" s="114"/>
      <c r="H69" s="77">
        <f t="shared" ref="H69:I69" si="29">SUM(H66)</f>
        <v>0</v>
      </c>
      <c r="I69" s="77">
        <f t="shared" si="29"/>
        <v>0</v>
      </c>
      <c r="J69" s="77">
        <f>SUM(J66:J68)</f>
        <v>310000</v>
      </c>
      <c r="K69" s="18" t="str">
        <f t="shared" si="5"/>
        <v>-%</v>
      </c>
      <c r="L69" s="78"/>
      <c r="M69" s="78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>
      <c r="A70" s="1"/>
      <c r="B70" s="111"/>
      <c r="C70" s="109"/>
      <c r="D70" s="117" t="s">
        <v>48</v>
      </c>
      <c r="E70" s="113"/>
      <c r="F70" s="113"/>
      <c r="G70" s="114"/>
      <c r="H70" s="44">
        <f t="shared" ref="H70:J70" si="30">SUM(H69)</f>
        <v>0</v>
      </c>
      <c r="I70" s="44">
        <f t="shared" si="30"/>
        <v>0</v>
      </c>
      <c r="J70" s="44">
        <f t="shared" si="30"/>
        <v>310000</v>
      </c>
      <c r="K70" s="45" t="str">
        <f t="shared" si="5"/>
        <v>-%</v>
      </c>
      <c r="L70" s="53"/>
      <c r="M70" s="53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>
      <c r="A71" s="1"/>
      <c r="B71" s="111"/>
      <c r="C71" s="110" t="s">
        <v>128</v>
      </c>
      <c r="D71" s="110" t="s">
        <v>129</v>
      </c>
      <c r="E71" s="47" t="s">
        <v>27</v>
      </c>
      <c r="F71" s="48" t="s">
        <v>130</v>
      </c>
      <c r="G71" s="54" t="s">
        <v>131</v>
      </c>
      <c r="H71" s="54" t="s">
        <v>16</v>
      </c>
      <c r="I71" s="54" t="s">
        <v>16</v>
      </c>
      <c r="J71" s="55">
        <v>50000</v>
      </c>
      <c r="K71" s="12" t="str">
        <f t="shared" si="5"/>
        <v>-%</v>
      </c>
      <c r="L71" s="110" t="s">
        <v>132</v>
      </c>
      <c r="M71" s="115" t="s">
        <v>83</v>
      </c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>
      <c r="A72" s="1"/>
      <c r="B72" s="111"/>
      <c r="C72" s="111"/>
      <c r="D72" s="111"/>
      <c r="E72" s="47" t="s">
        <v>27</v>
      </c>
      <c r="F72" s="38" t="s">
        <v>133</v>
      </c>
      <c r="G72" s="54" t="s">
        <v>134</v>
      </c>
      <c r="H72" s="54" t="s">
        <v>16</v>
      </c>
      <c r="I72" s="54">
        <v>1443980</v>
      </c>
      <c r="J72" s="54">
        <v>500000</v>
      </c>
      <c r="K72" s="12" t="str">
        <f t="shared" si="5"/>
        <v>-%</v>
      </c>
      <c r="L72" s="111"/>
      <c r="M72" s="11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>
      <c r="A73" s="1"/>
      <c r="B73" s="111"/>
      <c r="C73" s="111"/>
      <c r="D73" s="111"/>
      <c r="E73" s="37" t="s">
        <v>27</v>
      </c>
      <c r="F73" s="38" t="s">
        <v>135</v>
      </c>
      <c r="G73" s="54" t="s">
        <v>136</v>
      </c>
      <c r="H73" s="54" t="s">
        <v>16</v>
      </c>
      <c r="I73" s="54" t="s">
        <v>16</v>
      </c>
      <c r="J73" s="54">
        <v>400000</v>
      </c>
      <c r="K73" s="12" t="str">
        <f t="shared" si="5"/>
        <v>-%</v>
      </c>
      <c r="L73" s="111"/>
      <c r="M73" s="11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>
      <c r="A74" s="1"/>
      <c r="B74" s="111"/>
      <c r="C74" s="111"/>
      <c r="D74" s="111"/>
      <c r="E74" s="37" t="s">
        <v>27</v>
      </c>
      <c r="F74" s="38" t="s">
        <v>137</v>
      </c>
      <c r="G74" s="54" t="s">
        <v>138</v>
      </c>
      <c r="H74" s="54" t="s">
        <v>16</v>
      </c>
      <c r="I74" s="54" t="s">
        <v>16</v>
      </c>
      <c r="J74" s="54">
        <v>200000</v>
      </c>
      <c r="K74" s="12" t="str">
        <f t="shared" si="5"/>
        <v>-%</v>
      </c>
      <c r="L74" s="109"/>
      <c r="M74" s="11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>
      <c r="A75" s="1"/>
      <c r="B75" s="111"/>
      <c r="C75" s="111"/>
      <c r="D75" s="111"/>
      <c r="E75" s="37" t="s">
        <v>27</v>
      </c>
      <c r="F75" s="38" t="s">
        <v>71</v>
      </c>
      <c r="G75" s="54" t="s">
        <v>139</v>
      </c>
      <c r="H75" s="54" t="s">
        <v>16</v>
      </c>
      <c r="I75" s="54" t="s">
        <v>16</v>
      </c>
      <c r="J75" s="54">
        <v>100000</v>
      </c>
      <c r="K75" s="12" t="str">
        <f t="shared" si="5"/>
        <v>-%</v>
      </c>
      <c r="L75" s="38" t="s">
        <v>140</v>
      </c>
      <c r="M75" s="109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>
      <c r="A76" s="1"/>
      <c r="B76" s="111"/>
      <c r="C76" s="111"/>
      <c r="D76" s="109"/>
      <c r="E76" s="129" t="s">
        <v>26</v>
      </c>
      <c r="F76" s="113"/>
      <c r="G76" s="114"/>
      <c r="H76" s="79">
        <f t="shared" ref="H76:I76" si="31">SUM(H71:H72)</f>
        <v>0</v>
      </c>
      <c r="I76" s="79">
        <f t="shared" si="31"/>
        <v>1443980</v>
      </c>
      <c r="J76" s="77">
        <f>SUM(J71:J75)</f>
        <v>1250000</v>
      </c>
      <c r="K76" s="18" t="str">
        <f t="shared" si="5"/>
        <v>-%</v>
      </c>
      <c r="L76" s="80"/>
      <c r="M76" s="80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>
      <c r="A77" s="1"/>
      <c r="B77" s="111"/>
      <c r="C77" s="109"/>
      <c r="D77" s="117" t="s">
        <v>48</v>
      </c>
      <c r="E77" s="113"/>
      <c r="F77" s="113"/>
      <c r="G77" s="114"/>
      <c r="H77" s="44">
        <f t="shared" ref="H77:J77" si="32">SUM(H76)</f>
        <v>0</v>
      </c>
      <c r="I77" s="44">
        <f t="shared" si="32"/>
        <v>1443980</v>
      </c>
      <c r="J77" s="44">
        <f t="shared" si="32"/>
        <v>1250000</v>
      </c>
      <c r="K77" s="45" t="str">
        <f t="shared" si="5"/>
        <v>-%</v>
      </c>
      <c r="L77" s="53"/>
      <c r="M77" s="53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>
      <c r="A78" s="1"/>
      <c r="B78" s="111"/>
      <c r="C78" s="110" t="s">
        <v>141</v>
      </c>
      <c r="D78" s="110" t="s">
        <v>142</v>
      </c>
      <c r="E78" s="37" t="s">
        <v>11</v>
      </c>
      <c r="F78" s="38" t="s">
        <v>143</v>
      </c>
      <c r="G78" s="81"/>
      <c r="H78" s="54" t="s">
        <v>16</v>
      </c>
      <c r="I78" s="54">
        <v>560000</v>
      </c>
      <c r="J78" s="54" t="s">
        <v>16</v>
      </c>
      <c r="K78" s="82" t="str">
        <f t="shared" si="5"/>
        <v>-%</v>
      </c>
      <c r="L78" s="38"/>
      <c r="M78" s="36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>
      <c r="A79" s="1"/>
      <c r="B79" s="111"/>
      <c r="C79" s="111"/>
      <c r="D79" s="111"/>
      <c r="E79" s="37" t="s">
        <v>11</v>
      </c>
      <c r="F79" s="38" t="s">
        <v>144</v>
      </c>
      <c r="G79" s="81"/>
      <c r="H79" s="54" t="s">
        <v>16</v>
      </c>
      <c r="I79" s="54">
        <v>55350</v>
      </c>
      <c r="J79" s="54" t="s">
        <v>16</v>
      </c>
      <c r="K79" s="82" t="str">
        <f t="shared" si="5"/>
        <v>-%</v>
      </c>
      <c r="L79" s="38"/>
      <c r="M79" s="36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>
      <c r="A80" s="1"/>
      <c r="B80" s="111"/>
      <c r="C80" s="111"/>
      <c r="D80" s="111"/>
      <c r="E80" s="37" t="s">
        <v>27</v>
      </c>
      <c r="F80" s="38" t="s">
        <v>145</v>
      </c>
      <c r="G80" s="81"/>
      <c r="H80" s="54" t="s">
        <v>16</v>
      </c>
      <c r="I80" s="54">
        <v>0</v>
      </c>
      <c r="J80" s="54" t="s">
        <v>16</v>
      </c>
      <c r="K80" s="82" t="str">
        <f t="shared" si="5"/>
        <v>-%</v>
      </c>
      <c r="L80" s="38"/>
      <c r="M80" s="36" t="s">
        <v>16</v>
      </c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>
      <c r="A81" s="1"/>
      <c r="B81" s="111"/>
      <c r="C81" s="111"/>
      <c r="D81" s="111"/>
      <c r="E81" s="37" t="s">
        <v>27</v>
      </c>
      <c r="F81" s="38" t="s">
        <v>146</v>
      </c>
      <c r="G81" s="54"/>
      <c r="H81" s="54" t="s">
        <v>16</v>
      </c>
      <c r="I81" s="54">
        <v>0</v>
      </c>
      <c r="J81" s="54" t="s">
        <v>16</v>
      </c>
      <c r="K81" s="82" t="str">
        <f t="shared" si="5"/>
        <v>-%</v>
      </c>
      <c r="L81" s="38"/>
      <c r="M81" s="36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>
      <c r="A82" s="1"/>
      <c r="B82" s="111"/>
      <c r="C82" s="111"/>
      <c r="D82" s="111"/>
      <c r="E82" s="37" t="s">
        <v>27</v>
      </c>
      <c r="F82" s="38" t="s">
        <v>147</v>
      </c>
      <c r="G82" s="54" t="s">
        <v>148</v>
      </c>
      <c r="H82" s="54" t="s">
        <v>16</v>
      </c>
      <c r="I82" s="54">
        <v>0</v>
      </c>
      <c r="J82" s="54">
        <v>1000000</v>
      </c>
      <c r="K82" s="12" t="str">
        <f t="shared" si="5"/>
        <v>-%</v>
      </c>
      <c r="L82" s="38"/>
      <c r="M82" s="36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>
      <c r="A83" s="1"/>
      <c r="B83" s="111"/>
      <c r="C83" s="111"/>
      <c r="D83" s="111"/>
      <c r="E83" s="37" t="s">
        <v>27</v>
      </c>
      <c r="F83" s="38" t="s">
        <v>149</v>
      </c>
      <c r="G83" s="54" t="s">
        <v>150</v>
      </c>
      <c r="H83" s="54" t="s">
        <v>16</v>
      </c>
      <c r="I83" s="54">
        <v>0</v>
      </c>
      <c r="J83" s="55">
        <v>150000</v>
      </c>
      <c r="K83" s="12" t="str">
        <f t="shared" si="5"/>
        <v>-%</v>
      </c>
      <c r="L83" s="38"/>
      <c r="M83" s="36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>
      <c r="A84" s="1"/>
      <c r="B84" s="111"/>
      <c r="C84" s="111"/>
      <c r="D84" s="109"/>
      <c r="E84" s="112" t="s">
        <v>26</v>
      </c>
      <c r="F84" s="113"/>
      <c r="G84" s="114"/>
      <c r="H84" s="77">
        <f>SUM(H82)</f>
        <v>0</v>
      </c>
      <c r="I84" s="77">
        <f>SUM(I78:I83)</f>
        <v>615350</v>
      </c>
      <c r="J84" s="77">
        <f>SUM(J82:J83)</f>
        <v>1150000</v>
      </c>
      <c r="K84" s="18" t="str">
        <f t="shared" si="5"/>
        <v>-%</v>
      </c>
      <c r="L84" s="52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>
      <c r="A85" s="1"/>
      <c r="B85" s="111"/>
      <c r="C85" s="109"/>
      <c r="D85" s="117" t="s">
        <v>48</v>
      </c>
      <c r="E85" s="113"/>
      <c r="F85" s="113"/>
      <c r="G85" s="114"/>
      <c r="H85" s="44">
        <f t="shared" ref="H85:J85" si="33">SUM(H84)</f>
        <v>0</v>
      </c>
      <c r="I85" s="44">
        <f t="shared" si="33"/>
        <v>615350</v>
      </c>
      <c r="J85" s="44">
        <f t="shared" si="33"/>
        <v>1150000</v>
      </c>
      <c r="K85" s="45" t="str">
        <f t="shared" si="5"/>
        <v>-%</v>
      </c>
      <c r="L85" s="53"/>
      <c r="M85" s="53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>
      <c r="A86" s="1"/>
      <c r="B86" s="111"/>
      <c r="C86" s="110" t="s">
        <v>151</v>
      </c>
      <c r="D86" s="136" t="s">
        <v>152</v>
      </c>
      <c r="E86" s="65" t="s">
        <v>35</v>
      </c>
      <c r="F86" s="66" t="s">
        <v>153</v>
      </c>
      <c r="G86" s="40" t="s">
        <v>154</v>
      </c>
      <c r="H86" s="40" t="s">
        <v>16</v>
      </c>
      <c r="I86" s="40" t="s">
        <v>16</v>
      </c>
      <c r="J86" s="50">
        <v>200000</v>
      </c>
      <c r="K86" s="12" t="str">
        <f t="shared" si="5"/>
        <v>-%</v>
      </c>
      <c r="L86" s="110"/>
      <c r="M86" s="115" t="s">
        <v>16</v>
      </c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>
      <c r="A87" s="1"/>
      <c r="B87" s="111"/>
      <c r="C87" s="111"/>
      <c r="D87" s="111"/>
      <c r="E87" s="65" t="s">
        <v>35</v>
      </c>
      <c r="F87" s="66" t="s">
        <v>155</v>
      </c>
      <c r="G87" s="40" t="s">
        <v>156</v>
      </c>
      <c r="H87" s="40" t="s">
        <v>16</v>
      </c>
      <c r="I87" s="40" t="s">
        <v>16</v>
      </c>
      <c r="J87" s="50">
        <v>25000</v>
      </c>
      <c r="K87" s="12" t="str">
        <f t="shared" si="5"/>
        <v>-%</v>
      </c>
      <c r="L87" s="111"/>
      <c r="M87" s="11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>
      <c r="A88" s="1"/>
      <c r="B88" s="111"/>
      <c r="C88" s="111"/>
      <c r="D88" s="111"/>
      <c r="E88" s="65" t="s">
        <v>35</v>
      </c>
      <c r="F88" s="66" t="s">
        <v>157</v>
      </c>
      <c r="G88" s="40" t="s">
        <v>158</v>
      </c>
      <c r="H88" s="40" t="s">
        <v>16</v>
      </c>
      <c r="I88" s="40" t="s">
        <v>16</v>
      </c>
      <c r="J88" s="50">
        <v>60000</v>
      </c>
      <c r="K88" s="12" t="str">
        <f t="shared" si="5"/>
        <v>-%</v>
      </c>
      <c r="L88" s="109"/>
      <c r="M88" s="109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>
      <c r="A89" s="1"/>
      <c r="B89" s="111"/>
      <c r="C89" s="111"/>
      <c r="D89" s="109"/>
      <c r="E89" s="116" t="s">
        <v>26</v>
      </c>
      <c r="F89" s="113"/>
      <c r="G89" s="114"/>
      <c r="H89" s="42">
        <f t="shared" ref="H89:J89" si="34">SUM(H86:H88)</f>
        <v>0</v>
      </c>
      <c r="I89" s="42">
        <f t="shared" si="34"/>
        <v>0</v>
      </c>
      <c r="J89" s="42">
        <f t="shared" si="34"/>
        <v>285000</v>
      </c>
      <c r="K89" s="18" t="str">
        <f t="shared" si="5"/>
        <v>-%</v>
      </c>
      <c r="L89" s="52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>
      <c r="A90" s="1"/>
      <c r="B90" s="111"/>
      <c r="C90" s="111"/>
      <c r="D90" s="128" t="s">
        <v>159</v>
      </c>
      <c r="E90" s="6" t="s">
        <v>11</v>
      </c>
      <c r="F90" s="6" t="s">
        <v>160</v>
      </c>
      <c r="G90" s="20" t="s">
        <v>161</v>
      </c>
      <c r="H90" s="83">
        <v>0</v>
      </c>
      <c r="I90" s="20">
        <v>0</v>
      </c>
      <c r="J90" s="83">
        <v>0</v>
      </c>
      <c r="K90" s="12" t="str">
        <f t="shared" si="5"/>
        <v>-%</v>
      </c>
      <c r="L90" s="137"/>
      <c r="M90" s="118" t="s">
        <v>16</v>
      </c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>
      <c r="A91" s="1"/>
      <c r="B91" s="111"/>
      <c r="C91" s="111"/>
      <c r="D91" s="111"/>
      <c r="E91" s="6" t="s">
        <v>11</v>
      </c>
      <c r="F91" s="6" t="s">
        <v>162</v>
      </c>
      <c r="G91" s="20" t="s">
        <v>163</v>
      </c>
      <c r="H91" s="83">
        <v>0</v>
      </c>
      <c r="I91" s="20" t="s">
        <v>16</v>
      </c>
      <c r="J91" s="83">
        <v>0</v>
      </c>
      <c r="K91" s="12" t="str">
        <f t="shared" si="5"/>
        <v>-%</v>
      </c>
      <c r="L91" s="109"/>
      <c r="M91" s="109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>
      <c r="A92" s="1"/>
      <c r="B92" s="111"/>
      <c r="C92" s="111"/>
      <c r="D92" s="109"/>
      <c r="E92" s="123" t="s">
        <v>26</v>
      </c>
      <c r="F92" s="113"/>
      <c r="G92" s="114"/>
      <c r="H92" s="17">
        <f t="shared" ref="H92:J92" si="35">SUM(H91)</f>
        <v>0</v>
      </c>
      <c r="I92" s="17">
        <f t="shared" si="35"/>
        <v>0</v>
      </c>
      <c r="J92" s="17">
        <f t="shared" si="35"/>
        <v>0</v>
      </c>
      <c r="K92" s="18" t="str">
        <f t="shared" si="5"/>
        <v>-%</v>
      </c>
      <c r="L92" s="84"/>
      <c r="M92" s="84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>
      <c r="A93" s="1"/>
      <c r="B93" s="111"/>
      <c r="C93" s="111"/>
      <c r="D93" s="128" t="s">
        <v>164</v>
      </c>
      <c r="E93" s="85" t="s">
        <v>35</v>
      </c>
      <c r="F93" s="8" t="s">
        <v>165</v>
      </c>
      <c r="G93" s="20" t="s">
        <v>166</v>
      </c>
      <c r="H93" s="20" t="s">
        <v>16</v>
      </c>
      <c r="I93" s="20" t="s">
        <v>16</v>
      </c>
      <c r="J93" s="20">
        <v>100000</v>
      </c>
      <c r="K93" s="12" t="str">
        <f t="shared" si="5"/>
        <v>-%</v>
      </c>
      <c r="L93" s="137"/>
      <c r="M93" s="118" t="s">
        <v>16</v>
      </c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>
      <c r="A94" s="1"/>
      <c r="B94" s="111"/>
      <c r="C94" s="111"/>
      <c r="D94" s="111"/>
      <c r="E94" s="85" t="s">
        <v>35</v>
      </c>
      <c r="F94" s="8" t="s">
        <v>167</v>
      </c>
      <c r="G94" s="20" t="s">
        <v>168</v>
      </c>
      <c r="H94" s="20" t="s">
        <v>16</v>
      </c>
      <c r="I94" s="20" t="s">
        <v>16</v>
      </c>
      <c r="J94" s="20">
        <v>990000</v>
      </c>
      <c r="K94" s="12" t="str">
        <f t="shared" si="5"/>
        <v>-%</v>
      </c>
      <c r="L94" s="109"/>
      <c r="M94" s="109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>
      <c r="A95" s="1"/>
      <c r="B95" s="111"/>
      <c r="C95" s="111"/>
      <c r="D95" s="109"/>
      <c r="E95" s="119" t="s">
        <v>26</v>
      </c>
      <c r="F95" s="113"/>
      <c r="G95" s="114"/>
      <c r="H95" s="17">
        <f t="shared" ref="H95:J95" si="36">SUM(H93:H94)</f>
        <v>0</v>
      </c>
      <c r="I95" s="17">
        <f t="shared" si="36"/>
        <v>0</v>
      </c>
      <c r="J95" s="17">
        <f t="shared" si="36"/>
        <v>1090000</v>
      </c>
      <c r="K95" s="18" t="str">
        <f t="shared" si="5"/>
        <v>-%</v>
      </c>
      <c r="L95" s="86"/>
      <c r="M95" s="87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>
      <c r="A96" s="1"/>
      <c r="B96" s="111"/>
      <c r="C96" s="111"/>
      <c r="D96" s="128" t="s">
        <v>71</v>
      </c>
      <c r="E96" s="6" t="s">
        <v>11</v>
      </c>
      <c r="F96" s="6" t="s">
        <v>71</v>
      </c>
      <c r="G96" s="20" t="s">
        <v>169</v>
      </c>
      <c r="H96" s="83">
        <v>0</v>
      </c>
      <c r="I96" s="20">
        <v>30000</v>
      </c>
      <c r="J96" s="83">
        <v>0</v>
      </c>
      <c r="K96" s="12" t="str">
        <f t="shared" si="5"/>
        <v>-%</v>
      </c>
      <c r="L96" s="137"/>
      <c r="M96" s="118" t="s">
        <v>16</v>
      </c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>
      <c r="A97" s="1"/>
      <c r="B97" s="111"/>
      <c r="C97" s="111"/>
      <c r="D97" s="111"/>
      <c r="E97" s="6" t="s">
        <v>11</v>
      </c>
      <c r="F97" s="6" t="s">
        <v>170</v>
      </c>
      <c r="G97" s="20" t="s">
        <v>171</v>
      </c>
      <c r="H97" s="83">
        <v>0</v>
      </c>
      <c r="I97" s="20" t="s">
        <v>16</v>
      </c>
      <c r="J97" s="83">
        <v>0</v>
      </c>
      <c r="K97" s="12" t="str">
        <f t="shared" si="5"/>
        <v>-%</v>
      </c>
      <c r="L97" s="111"/>
      <c r="M97" s="11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>
      <c r="A98" s="1"/>
      <c r="B98" s="111"/>
      <c r="C98" s="111"/>
      <c r="D98" s="111"/>
      <c r="E98" s="6" t="s">
        <v>11</v>
      </c>
      <c r="F98" s="8" t="s">
        <v>172</v>
      </c>
      <c r="G98" s="20" t="s">
        <v>173</v>
      </c>
      <c r="H98" s="83">
        <v>171460</v>
      </c>
      <c r="I98" s="20">
        <v>141460</v>
      </c>
      <c r="J98" s="83">
        <v>0</v>
      </c>
      <c r="K98" s="12">
        <f t="shared" si="5"/>
        <v>0</v>
      </c>
      <c r="L98" s="109"/>
      <c r="M98" s="109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>
      <c r="A99" s="1"/>
      <c r="B99" s="111"/>
      <c r="C99" s="111"/>
      <c r="D99" s="109"/>
      <c r="E99" s="120" t="s">
        <v>26</v>
      </c>
      <c r="F99" s="113"/>
      <c r="G99" s="114"/>
      <c r="H99" s="17">
        <f t="shared" ref="H99:J99" si="37">SUM(H96:H98)</f>
        <v>171460</v>
      </c>
      <c r="I99" s="17">
        <f t="shared" si="37"/>
        <v>171460</v>
      </c>
      <c r="J99" s="17">
        <f t="shared" si="37"/>
        <v>0</v>
      </c>
      <c r="K99" s="18">
        <f t="shared" si="5"/>
        <v>0</v>
      </c>
      <c r="L99" s="84"/>
      <c r="M99" s="84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>
      <c r="A100" s="1"/>
      <c r="B100" s="111"/>
      <c r="C100" s="109"/>
      <c r="D100" s="121" t="s">
        <v>48</v>
      </c>
      <c r="E100" s="113"/>
      <c r="F100" s="113"/>
      <c r="G100" s="114"/>
      <c r="H100" s="44">
        <f t="shared" ref="H100:J100" si="38">SUM(H89,H92,H95,H99)</f>
        <v>171460</v>
      </c>
      <c r="I100" s="44">
        <f t="shared" si="38"/>
        <v>171460</v>
      </c>
      <c r="J100" s="44">
        <f t="shared" si="38"/>
        <v>1375000</v>
      </c>
      <c r="K100" s="45">
        <f t="shared" si="5"/>
        <v>8.0193631167619266</v>
      </c>
      <c r="L100" s="88"/>
      <c r="M100" s="88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>
      <c r="A101" s="1"/>
      <c r="B101" s="109"/>
      <c r="C101" s="122" t="s">
        <v>38</v>
      </c>
      <c r="D101" s="113"/>
      <c r="E101" s="113"/>
      <c r="F101" s="113"/>
      <c r="G101" s="114"/>
      <c r="H101" s="89">
        <f ca="1">SUMIF(D23:G100, "합계", H23:H100)</f>
        <v>1778910</v>
      </c>
      <c r="I101" s="89">
        <f ca="1">SUMIF(D23:G100, "합계", I23:I100)</f>
        <v>4883758</v>
      </c>
      <c r="J101" s="89">
        <f ca="1">SUMIF(D23:G100, "합계", J23:J100)</f>
        <v>8890768</v>
      </c>
      <c r="K101" s="90">
        <f t="shared" ca="1" si="5"/>
        <v>4.9978739790096185</v>
      </c>
      <c r="L101" s="91" t="s">
        <v>174</v>
      </c>
      <c r="M101" s="9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>
      <c r="A103" s="1"/>
      <c r="B103" s="1"/>
      <c r="C103" s="1"/>
      <c r="D103" s="1"/>
      <c r="E103" s="1"/>
      <c r="F103" s="92"/>
      <c r="G103" s="92"/>
      <c r="H103" s="92"/>
      <c r="I103" s="93"/>
      <c r="J103" s="93"/>
      <c r="K103" s="9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>
      <c r="A104" s="1"/>
      <c r="B104" s="1"/>
      <c r="C104" s="1"/>
      <c r="D104" s="1"/>
      <c r="E104" s="1"/>
      <c r="F104" s="92"/>
      <c r="G104" s="92"/>
      <c r="H104" s="92"/>
      <c r="I104" s="93"/>
      <c r="J104" s="93"/>
      <c r="K104" s="9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>
      <c r="A105" s="1"/>
      <c r="B105" s="1"/>
      <c r="C105" s="1"/>
      <c r="D105" s="1"/>
      <c r="E105" s="1"/>
      <c r="F105" s="92"/>
      <c r="G105" s="92"/>
      <c r="H105" s="92"/>
      <c r="I105" s="93"/>
      <c r="J105" s="93"/>
      <c r="K105" s="9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>
      <c r="A106" s="1"/>
      <c r="B106" s="1"/>
      <c r="C106" s="1"/>
      <c r="D106" s="1"/>
      <c r="E106" s="1"/>
      <c r="G106" s="62" t="s">
        <v>38</v>
      </c>
      <c r="H106" s="94" t="s">
        <v>175</v>
      </c>
      <c r="I106" s="94" t="s">
        <v>6</v>
      </c>
      <c r="J106" s="95" t="s">
        <v>176</v>
      </c>
      <c r="K106" s="96" t="s">
        <v>177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>
      <c r="A107" s="1"/>
      <c r="B107" s="1"/>
      <c r="C107" s="1"/>
      <c r="D107" s="1"/>
      <c r="E107" s="1"/>
      <c r="G107" s="97" t="s">
        <v>0</v>
      </c>
      <c r="H107" s="98">
        <f t="shared" ref="H107:J107" si="39">H18</f>
        <v>8349230</v>
      </c>
      <c r="I107" s="98">
        <f t="shared" si="39"/>
        <v>13826080</v>
      </c>
      <c r="J107" s="98">
        <f t="shared" si="39"/>
        <v>13170826</v>
      </c>
      <c r="K107" s="99">
        <f t="shared" ref="K107:K109" si="40">IFERROR(J107/H107,"-%")</f>
        <v>1.5774899002662521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>
      <c r="A108" s="1"/>
      <c r="B108" s="1"/>
      <c r="C108" s="1"/>
      <c r="D108" s="1"/>
      <c r="E108" s="1"/>
      <c r="G108" s="100" t="s">
        <v>39</v>
      </c>
      <c r="H108" s="98">
        <f t="shared" ref="H108:J108" ca="1" si="41">H101</f>
        <v>1778910</v>
      </c>
      <c r="I108" s="101">
        <f t="shared" ca="1" si="41"/>
        <v>4883758</v>
      </c>
      <c r="J108" s="98">
        <f t="shared" ca="1" si="41"/>
        <v>8890768</v>
      </c>
      <c r="K108" s="99">
        <f t="shared" ca="1" si="40"/>
        <v>4.9978739790096185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>
      <c r="A109" s="1"/>
      <c r="B109" s="1"/>
      <c r="C109" s="1"/>
      <c r="D109" s="1"/>
      <c r="E109" s="1"/>
      <c r="G109" s="102" t="s">
        <v>178</v>
      </c>
      <c r="H109" s="103">
        <f t="shared" ref="H109:J109" ca="1" si="42">H107-H108</f>
        <v>6570320</v>
      </c>
      <c r="I109" s="103">
        <f t="shared" ca="1" si="42"/>
        <v>8942322</v>
      </c>
      <c r="J109" s="103">
        <f t="shared" ca="1" si="42"/>
        <v>4280058</v>
      </c>
      <c r="K109" s="104">
        <f t="shared" ca="1" si="40"/>
        <v>0.65142306615202916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0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0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0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0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>
      <c r="A114" s="1"/>
      <c r="B114" s="1"/>
      <c r="C114" s="1"/>
      <c r="D114" s="1"/>
      <c r="E114" s="1"/>
      <c r="G114" s="62" t="s">
        <v>11</v>
      </c>
      <c r="H114" s="94" t="s">
        <v>175</v>
      </c>
      <c r="I114" s="94" t="s">
        <v>6</v>
      </c>
      <c r="J114" s="95" t="s">
        <v>176</v>
      </c>
      <c r="K114" s="96" t="s">
        <v>177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>
      <c r="A115" s="1"/>
      <c r="B115" s="1"/>
      <c r="C115" s="1"/>
      <c r="D115" s="1"/>
      <c r="E115" s="1"/>
      <c r="G115" s="97" t="s">
        <v>0</v>
      </c>
      <c r="H115" s="98">
        <f t="shared" ref="H115:J115" si="43">H11</f>
        <v>2677378</v>
      </c>
      <c r="I115" s="98">
        <f t="shared" si="43"/>
        <v>1598100</v>
      </c>
      <c r="J115" s="98">
        <f t="shared" si="43"/>
        <v>3730768</v>
      </c>
      <c r="K115" s="99">
        <f t="shared" ref="K115:K117" si="44">IFERROR(J115/H115,"-%")</f>
        <v>1.3934408962798679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>
      <c r="A116" s="1"/>
      <c r="B116" s="1"/>
      <c r="C116" s="1"/>
      <c r="D116" s="1"/>
      <c r="E116" s="1"/>
      <c r="G116" s="100" t="s">
        <v>39</v>
      </c>
      <c r="H116" s="98">
        <f>SUMIF(E23:E98, "학생", H23:H98)</f>
        <v>1607450</v>
      </c>
      <c r="I116" s="98">
        <f>SUMIF(E23:E98, "학생", I23:I98)</f>
        <v>2405778</v>
      </c>
      <c r="J116" s="98">
        <f>SUMIF(E23:E98, "학생", J23:J98)</f>
        <v>1830768</v>
      </c>
      <c r="K116" s="99">
        <f t="shared" si="44"/>
        <v>1.1389268717533982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>
      <c r="A117" s="1"/>
      <c r="B117" s="1"/>
      <c r="C117" s="1"/>
      <c r="D117" s="1"/>
      <c r="E117" s="1"/>
      <c r="G117" s="102" t="s">
        <v>178</v>
      </c>
      <c r="H117" s="103">
        <f t="shared" ref="H117:J117" si="45">H115-H116</f>
        <v>1069928</v>
      </c>
      <c r="I117" s="103">
        <f t="shared" si="45"/>
        <v>-807678</v>
      </c>
      <c r="J117" s="103">
        <f t="shared" si="45"/>
        <v>1900000</v>
      </c>
      <c r="K117" s="104">
        <f t="shared" si="44"/>
        <v>1.7758204290382156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0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>
      <c r="A119" s="1"/>
      <c r="B119" s="1"/>
      <c r="C119" s="1"/>
      <c r="D119" s="1"/>
      <c r="E119" s="1"/>
      <c r="G119" s="62" t="s">
        <v>27</v>
      </c>
      <c r="H119" s="94" t="s">
        <v>175</v>
      </c>
      <c r="I119" s="94" t="s">
        <v>6</v>
      </c>
      <c r="J119" s="95" t="s">
        <v>176</v>
      </c>
      <c r="K119" s="96" t="s">
        <v>177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>
      <c r="A120" s="1"/>
      <c r="B120" s="1"/>
      <c r="C120" s="1"/>
      <c r="D120" s="1"/>
      <c r="E120" s="1"/>
      <c r="G120" s="97" t="s">
        <v>0</v>
      </c>
      <c r="H120" s="98">
        <f t="shared" ref="H120:J120" si="46">H15</f>
        <v>171460</v>
      </c>
      <c r="I120" s="98">
        <f t="shared" si="46"/>
        <v>5657660</v>
      </c>
      <c r="J120" s="98">
        <f t="shared" si="46"/>
        <v>5060000</v>
      </c>
      <c r="K120" s="99">
        <f t="shared" ref="K120:K122" si="47">IFERROR(J120/H120,"-%")</f>
        <v>29.511256269683891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>
      <c r="A121" s="1"/>
      <c r="B121" s="1"/>
      <c r="C121" s="1"/>
      <c r="D121" s="1"/>
      <c r="E121" s="1"/>
      <c r="G121" s="100" t="s">
        <v>39</v>
      </c>
      <c r="H121" s="98">
        <f>SUMIF(E23:E98, "본회계", H23:H98)</f>
        <v>171460</v>
      </c>
      <c r="I121" s="98">
        <f>SUMIF(E23:E98, "본회계", I23:I98)</f>
        <v>2393980</v>
      </c>
      <c r="J121" s="98">
        <f>SUMIF(E23:E98, "본회계", J23:J98)</f>
        <v>5060000</v>
      </c>
      <c r="K121" s="99">
        <f t="shared" si="47"/>
        <v>29.511256269683891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>
      <c r="A122" s="1"/>
      <c r="B122" s="1"/>
      <c r="C122" s="1"/>
      <c r="D122" s="1"/>
      <c r="E122" s="1"/>
      <c r="G122" s="102" t="s">
        <v>178</v>
      </c>
      <c r="H122" s="103">
        <f t="shared" ref="H122:J122" si="48">H120-H121</f>
        <v>0</v>
      </c>
      <c r="I122" s="103">
        <f t="shared" si="48"/>
        <v>3263680</v>
      </c>
      <c r="J122" s="103">
        <f t="shared" si="48"/>
        <v>0</v>
      </c>
      <c r="K122" s="104" t="str">
        <f t="shared" si="47"/>
        <v>-%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05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>
      <c r="A124" s="1"/>
      <c r="B124" s="1"/>
      <c r="C124" s="1"/>
      <c r="D124" s="1"/>
      <c r="E124" s="1"/>
      <c r="G124" s="62" t="s">
        <v>35</v>
      </c>
      <c r="H124" s="94" t="s">
        <v>175</v>
      </c>
      <c r="I124" s="94" t="s">
        <v>6</v>
      </c>
      <c r="J124" s="95" t="s">
        <v>176</v>
      </c>
      <c r="K124" s="96" t="s">
        <v>177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>
      <c r="A125" s="1"/>
      <c r="B125" s="1"/>
      <c r="C125" s="1"/>
      <c r="D125" s="1"/>
      <c r="E125" s="1"/>
      <c r="G125" s="97" t="s">
        <v>0</v>
      </c>
      <c r="H125" s="98">
        <f t="shared" ref="H125:J125" si="49">H17</f>
        <v>5500392</v>
      </c>
      <c r="I125" s="98">
        <f t="shared" si="49"/>
        <v>6570320</v>
      </c>
      <c r="J125" s="98">
        <f t="shared" si="49"/>
        <v>4380058</v>
      </c>
      <c r="K125" s="99">
        <f t="shared" ref="K125:K127" si="50">IFERROR(J125/H125,"-%")</f>
        <v>0.79631742610344858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>
      <c r="A126" s="1"/>
      <c r="B126" s="1"/>
      <c r="C126" s="1"/>
      <c r="D126" s="1"/>
      <c r="E126" s="1"/>
      <c r="G126" s="100" t="s">
        <v>39</v>
      </c>
      <c r="H126" s="98">
        <f>SUMIF(E23:E98, "자치", H23:H98)</f>
        <v>0</v>
      </c>
      <c r="I126" s="98">
        <f>SUMIF(E23:E98, "자치", I23:I98)</f>
        <v>84000</v>
      </c>
      <c r="J126" s="98">
        <f>SUMIF(E23:E98, "자치", J23:J98)</f>
        <v>2000000</v>
      </c>
      <c r="K126" s="99" t="str">
        <f t="shared" si="50"/>
        <v>-%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>
      <c r="A127" s="1"/>
      <c r="B127" s="1"/>
      <c r="C127" s="1"/>
      <c r="D127" s="1"/>
      <c r="E127" s="1"/>
      <c r="G127" s="102" t="s">
        <v>178</v>
      </c>
      <c r="H127" s="103">
        <f t="shared" ref="H127:J127" si="51">H125-H126</f>
        <v>5500392</v>
      </c>
      <c r="I127" s="103">
        <f t="shared" si="51"/>
        <v>6486320</v>
      </c>
      <c r="J127" s="103">
        <f t="shared" si="51"/>
        <v>2380058</v>
      </c>
      <c r="K127" s="104">
        <f t="shared" si="50"/>
        <v>0.43270697797538793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7"/>
    </row>
    <row r="302" spans="1:23" ht="15.75" customHeight="1"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7"/>
    </row>
    <row r="303" spans="1:23" ht="15.75" customHeight="1"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7"/>
    </row>
    <row r="304" spans="1:23" ht="15.75" customHeight="1"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7"/>
    </row>
    <row r="305" spans="2:13" ht="15.75" customHeight="1"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7"/>
    </row>
    <row r="306" spans="2:13" ht="15.75" customHeight="1"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7"/>
    </row>
    <row r="307" spans="2:13" ht="15.75" customHeight="1"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7"/>
    </row>
    <row r="308" spans="2:13" ht="15.75" customHeight="1"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7"/>
    </row>
    <row r="309" spans="2:13" ht="15.75" customHeight="1"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7"/>
    </row>
    <row r="310" spans="2:13" ht="15.75" customHeight="1"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7"/>
    </row>
    <row r="311" spans="2:13" ht="15.75" customHeight="1"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7"/>
    </row>
    <row r="312" spans="2:13" ht="15.75" customHeight="1"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7"/>
    </row>
    <row r="313" spans="2:13" ht="15.75" customHeight="1"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7"/>
    </row>
    <row r="314" spans="2:13" ht="15.75" customHeight="1"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7"/>
    </row>
    <row r="315" spans="2:13" ht="15.75" customHeight="1"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7"/>
    </row>
    <row r="316" spans="2:13" ht="15.75" customHeight="1"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7"/>
    </row>
    <row r="317" spans="2:13" ht="15.75" customHeight="1"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7"/>
    </row>
    <row r="318" spans="2:13" ht="15.75" customHeight="1"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7"/>
    </row>
    <row r="319" spans="2:13" ht="15.75" customHeight="1"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7"/>
    </row>
    <row r="320" spans="2:13" ht="15.75" customHeight="1"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7"/>
    </row>
    <row r="321" spans="2:13" ht="15.75" customHeight="1"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7"/>
    </row>
    <row r="322" spans="2:13" ht="15.75" customHeight="1"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7"/>
    </row>
    <row r="323" spans="2:13" ht="15.75" customHeight="1"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7"/>
    </row>
    <row r="324" spans="2:13" ht="15.75" customHeight="1"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7"/>
    </row>
    <row r="325" spans="2:13" ht="15.75" customHeight="1"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7"/>
    </row>
    <row r="326" spans="2:13" ht="15.75" customHeight="1"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7"/>
    </row>
    <row r="327" spans="2:13" ht="15.75" customHeight="1"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7"/>
    </row>
    <row r="328" spans="2:13" ht="15.75" customHeight="1"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7"/>
    </row>
    <row r="329" spans="2:13" ht="15.75" customHeight="1"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7"/>
    </row>
    <row r="330" spans="2:13" ht="15.75" customHeight="1"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7"/>
    </row>
    <row r="331" spans="2:13" ht="15.75" customHeight="1"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7"/>
    </row>
    <row r="332" spans="2:13" ht="15.75" customHeight="1"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7"/>
    </row>
    <row r="333" spans="2:13" ht="15.75" customHeight="1"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7"/>
    </row>
    <row r="334" spans="2:13" ht="15.75" customHeight="1"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7"/>
    </row>
    <row r="335" spans="2:13" ht="15.75" customHeight="1"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7"/>
    </row>
    <row r="336" spans="2:13" ht="15.75" customHeight="1"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7"/>
    </row>
    <row r="337" spans="2:13" ht="15.75" customHeight="1"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7"/>
    </row>
    <row r="338" spans="2:13" ht="15.75" customHeight="1"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7"/>
    </row>
    <row r="339" spans="2:13" ht="15.75" customHeight="1"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7"/>
    </row>
    <row r="340" spans="2:13" ht="15.75" customHeight="1"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7"/>
    </row>
    <row r="341" spans="2:13" ht="15.75" customHeight="1"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7"/>
    </row>
    <row r="342" spans="2:13" ht="15.75" customHeight="1"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7"/>
    </row>
    <row r="343" spans="2:13" ht="15.75" customHeight="1"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7"/>
    </row>
    <row r="344" spans="2:13" ht="15.75" customHeight="1"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7"/>
    </row>
    <row r="345" spans="2:13" ht="15.75" customHeight="1"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7"/>
    </row>
    <row r="346" spans="2:13" ht="15.75" customHeight="1"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7"/>
    </row>
    <row r="347" spans="2:13" ht="15.75" customHeight="1"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7"/>
    </row>
    <row r="348" spans="2:13" ht="15.75" customHeight="1"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7"/>
    </row>
    <row r="349" spans="2:13" ht="15.75" customHeight="1"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7"/>
    </row>
    <row r="350" spans="2:13" ht="15.75" customHeight="1"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7"/>
    </row>
    <row r="351" spans="2:13" ht="15.75" customHeight="1"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7"/>
    </row>
    <row r="352" spans="2:13" ht="15.75" customHeight="1"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7"/>
    </row>
    <row r="353" spans="2:13" ht="15.75" customHeight="1"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7"/>
    </row>
    <row r="354" spans="2:13" ht="15.75" customHeight="1"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7"/>
    </row>
    <row r="355" spans="2:13" ht="15.75" customHeight="1"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7"/>
    </row>
    <row r="356" spans="2:13" ht="15.75" customHeight="1"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7"/>
    </row>
    <row r="357" spans="2:13" ht="15.75" customHeight="1"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7"/>
    </row>
    <row r="358" spans="2:13" ht="15.75" customHeight="1"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7"/>
    </row>
    <row r="359" spans="2:13" ht="15.75" customHeight="1"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7"/>
    </row>
    <row r="360" spans="2:13" ht="15.75" customHeight="1"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7"/>
    </row>
    <row r="361" spans="2:13" ht="15.75" customHeight="1"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7"/>
    </row>
    <row r="362" spans="2:13" ht="15.75" customHeight="1"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7"/>
    </row>
    <row r="363" spans="2:13" ht="15.75" customHeight="1"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7"/>
    </row>
    <row r="364" spans="2:13" ht="15.75" customHeight="1"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7"/>
    </row>
    <row r="365" spans="2:13" ht="15.75" customHeight="1"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7"/>
    </row>
    <row r="366" spans="2:13" ht="15.75" customHeight="1"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7"/>
    </row>
    <row r="367" spans="2:13" ht="15.75" customHeight="1"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7"/>
    </row>
    <row r="368" spans="2:13" ht="15.75" customHeight="1"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7"/>
    </row>
    <row r="369" spans="2:13" ht="15.75" customHeight="1"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7"/>
    </row>
    <row r="370" spans="2:13" ht="15.75" customHeight="1"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7"/>
    </row>
    <row r="371" spans="2:13" ht="15.75" customHeight="1"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7"/>
    </row>
    <row r="372" spans="2:13" ht="15.75" customHeight="1"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7"/>
    </row>
    <row r="373" spans="2:13" ht="15.75" customHeight="1"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7"/>
    </row>
    <row r="374" spans="2:13" ht="15.75" customHeight="1"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7"/>
    </row>
    <row r="375" spans="2:13" ht="15.75" customHeight="1"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7"/>
    </row>
    <row r="376" spans="2:13" ht="15.75" customHeight="1"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7"/>
    </row>
    <row r="377" spans="2:13" ht="15.75" customHeight="1"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7"/>
    </row>
    <row r="378" spans="2:13" ht="15.75" customHeight="1"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7"/>
    </row>
    <row r="379" spans="2:13" ht="15.75" customHeight="1">
      <c r="B379" s="106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7"/>
    </row>
    <row r="380" spans="2:13" ht="15.75" customHeight="1"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7"/>
    </row>
    <row r="381" spans="2:13" ht="15.75" customHeight="1"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7"/>
    </row>
    <row r="382" spans="2:13" ht="15.75" customHeight="1"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7"/>
    </row>
    <row r="383" spans="2:13" ht="15.75" customHeight="1"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7"/>
    </row>
    <row r="384" spans="2:13" ht="15.75" customHeight="1"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7"/>
    </row>
    <row r="385" spans="2:13" ht="15.75" customHeight="1">
      <c r="B385" s="106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7"/>
    </row>
    <row r="386" spans="2:13" ht="15.75" customHeight="1"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7"/>
    </row>
    <row r="387" spans="2:13" ht="15.75" customHeight="1"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7"/>
    </row>
    <row r="388" spans="2:13" ht="15.75" customHeight="1"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7"/>
    </row>
    <row r="389" spans="2:13" ht="15.75" customHeight="1"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7"/>
    </row>
    <row r="390" spans="2:13" ht="15.75" customHeight="1"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7"/>
    </row>
    <row r="391" spans="2:13" ht="15.75" customHeight="1"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7"/>
    </row>
    <row r="392" spans="2:13" ht="15.75" customHeight="1"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7"/>
    </row>
    <row r="393" spans="2:13" ht="15.75" customHeight="1"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7"/>
    </row>
    <row r="394" spans="2:13" ht="15.75" customHeight="1"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7"/>
    </row>
    <row r="395" spans="2:13" ht="15.75" customHeight="1"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7"/>
    </row>
    <row r="396" spans="2:13" ht="15.75" customHeight="1"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7"/>
    </row>
    <row r="397" spans="2:13" ht="15.75" customHeight="1"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7"/>
    </row>
    <row r="398" spans="2:13" ht="15.75" customHeight="1"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7"/>
    </row>
    <row r="399" spans="2:13" ht="15.75" customHeight="1"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7"/>
    </row>
    <row r="400" spans="2:13" ht="15.75" customHeight="1"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7"/>
    </row>
    <row r="401" spans="2:13" ht="15.75" customHeight="1"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7"/>
    </row>
    <row r="402" spans="2:13" ht="15.75" customHeight="1"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7"/>
    </row>
    <row r="403" spans="2:13" ht="15.75" customHeight="1"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7"/>
    </row>
    <row r="404" spans="2:13" ht="15.75" customHeight="1"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7"/>
    </row>
    <row r="405" spans="2:13" ht="15.75" customHeight="1"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7"/>
    </row>
    <row r="406" spans="2:13" ht="15.75" customHeight="1"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7"/>
    </row>
    <row r="407" spans="2:13" ht="15.75" customHeight="1"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7"/>
    </row>
    <row r="408" spans="2:13" ht="15.75" customHeight="1"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7"/>
    </row>
    <row r="409" spans="2:13" ht="15.75" customHeight="1"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7"/>
    </row>
    <row r="410" spans="2:13" ht="15.75" customHeight="1">
      <c r="B410" s="106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7"/>
    </row>
    <row r="411" spans="2:13" ht="15.75" customHeight="1"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7"/>
    </row>
    <row r="412" spans="2:13" ht="15.75" customHeight="1"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7"/>
    </row>
    <row r="413" spans="2:13" ht="15.75" customHeight="1">
      <c r="B413" s="106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7"/>
    </row>
    <row r="414" spans="2:13" ht="15.75" customHeight="1"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7"/>
    </row>
    <row r="415" spans="2:13" ht="15.75" customHeight="1"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7"/>
    </row>
    <row r="416" spans="2:13" ht="15.75" customHeight="1"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7"/>
    </row>
    <row r="417" spans="2:13" ht="15.75" customHeight="1"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7"/>
    </row>
    <row r="418" spans="2:13" ht="15.75" customHeight="1"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7"/>
    </row>
    <row r="419" spans="2:13" ht="15.75" customHeight="1"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7"/>
    </row>
    <row r="420" spans="2:13" ht="15.75" customHeight="1"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7"/>
    </row>
    <row r="421" spans="2:13" ht="15.75" customHeight="1">
      <c r="B421" s="106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7"/>
    </row>
    <row r="422" spans="2:13" ht="15.75" customHeight="1">
      <c r="B422" s="106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7"/>
    </row>
    <row r="423" spans="2:13" ht="15.75" customHeight="1"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7"/>
    </row>
    <row r="424" spans="2:13" ht="15.75" customHeight="1"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7"/>
    </row>
    <row r="425" spans="2:13" ht="15.75" customHeight="1"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7"/>
    </row>
    <row r="426" spans="2:13" ht="15.75" customHeight="1"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7"/>
    </row>
    <row r="427" spans="2:13" ht="15.75" customHeight="1"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7"/>
    </row>
    <row r="428" spans="2:13" ht="15.75" customHeight="1"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7"/>
    </row>
    <row r="429" spans="2:13" ht="15.75" customHeight="1"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7"/>
    </row>
    <row r="430" spans="2:13" ht="15.75" customHeight="1">
      <c r="B430" s="106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7"/>
    </row>
    <row r="431" spans="2:13" ht="15.75" customHeight="1">
      <c r="B431" s="106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7"/>
    </row>
    <row r="432" spans="2:13" ht="15.75" customHeight="1"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7"/>
    </row>
    <row r="433" spans="2:13" ht="15.75" customHeight="1">
      <c r="B433" s="106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7"/>
    </row>
    <row r="434" spans="2:13" ht="15.75" customHeight="1"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7"/>
    </row>
    <row r="435" spans="2:13" ht="15.75" customHeight="1">
      <c r="B435" s="106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7"/>
    </row>
    <row r="436" spans="2:13" ht="15.75" customHeight="1">
      <c r="B436" s="106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7"/>
    </row>
    <row r="437" spans="2:13" ht="15.75" customHeight="1"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7"/>
    </row>
    <row r="438" spans="2:13" ht="15.75" customHeight="1">
      <c r="B438" s="106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7"/>
    </row>
    <row r="439" spans="2:13" ht="15.75" customHeight="1"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7"/>
    </row>
    <row r="440" spans="2:13" ht="15.75" customHeight="1"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7"/>
    </row>
    <row r="441" spans="2:13" ht="15.75" customHeight="1">
      <c r="B441" s="106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7"/>
    </row>
    <row r="442" spans="2:13" ht="15.75" customHeight="1">
      <c r="B442" s="106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7"/>
    </row>
    <row r="443" spans="2:13" ht="15.75" customHeight="1">
      <c r="B443" s="106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7"/>
    </row>
    <row r="444" spans="2:13" ht="15.75" customHeight="1">
      <c r="B444" s="106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7"/>
    </row>
    <row r="445" spans="2:13" ht="15.75" customHeight="1">
      <c r="B445" s="106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7"/>
    </row>
    <row r="446" spans="2:13" ht="15.75" customHeight="1">
      <c r="B446" s="106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7"/>
    </row>
    <row r="447" spans="2:13" ht="15.75" customHeight="1">
      <c r="B447" s="106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7"/>
    </row>
    <row r="448" spans="2:13" ht="15.75" customHeight="1">
      <c r="B448" s="106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7"/>
    </row>
    <row r="449" spans="2:13" ht="15.75" customHeight="1">
      <c r="B449" s="106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7"/>
    </row>
    <row r="450" spans="2:13" ht="15.75" customHeight="1"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7"/>
    </row>
    <row r="451" spans="2:13" ht="15.75" customHeight="1">
      <c r="B451" s="106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7"/>
    </row>
    <row r="452" spans="2:13" ht="15.75" customHeight="1">
      <c r="B452" s="106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7"/>
    </row>
    <row r="453" spans="2:13" ht="15.75" customHeight="1">
      <c r="B453" s="106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7"/>
    </row>
    <row r="454" spans="2:13" ht="15.75" customHeight="1">
      <c r="B454" s="106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7"/>
    </row>
    <row r="455" spans="2:13" ht="15.75" customHeight="1"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7"/>
    </row>
    <row r="456" spans="2:13" ht="15.75" customHeight="1">
      <c r="B456" s="106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7"/>
    </row>
    <row r="457" spans="2:13" ht="15.75" customHeight="1"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7"/>
    </row>
    <row r="458" spans="2:13" ht="15.75" customHeight="1">
      <c r="B458" s="106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7"/>
    </row>
    <row r="459" spans="2:13" ht="15.75" customHeight="1"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7"/>
    </row>
    <row r="460" spans="2:13" ht="15.75" customHeight="1">
      <c r="B460" s="106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7"/>
    </row>
    <row r="461" spans="2:13" ht="15.75" customHeight="1">
      <c r="B461" s="106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7"/>
    </row>
    <row r="462" spans="2:13" ht="15.75" customHeight="1">
      <c r="B462" s="106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7"/>
    </row>
    <row r="463" spans="2:13" ht="15.75" customHeight="1">
      <c r="B463" s="106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7"/>
    </row>
    <row r="464" spans="2:13" ht="15.75" customHeight="1"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7"/>
    </row>
    <row r="465" spans="2:13" ht="15.75" customHeight="1">
      <c r="B465" s="106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7"/>
    </row>
    <row r="466" spans="2:13" ht="15.75" customHeight="1">
      <c r="B466" s="106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7"/>
    </row>
    <row r="467" spans="2:13" ht="15.75" customHeight="1">
      <c r="B467" s="106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7"/>
    </row>
    <row r="468" spans="2:13" ht="15.75" customHeight="1">
      <c r="B468" s="106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7"/>
    </row>
    <row r="469" spans="2:13" ht="15.75" customHeight="1">
      <c r="B469" s="106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7"/>
    </row>
    <row r="470" spans="2:13" ht="15.75" customHeight="1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7"/>
    </row>
    <row r="471" spans="2:13" ht="15.75" customHeight="1"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7"/>
    </row>
    <row r="472" spans="2:13" ht="15.75" customHeight="1"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7"/>
    </row>
    <row r="473" spans="2:13" ht="15.75" customHeight="1"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7"/>
    </row>
    <row r="474" spans="2:13" ht="15.75" customHeight="1">
      <c r="B474" s="106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7"/>
    </row>
    <row r="475" spans="2:13" ht="15.75" customHeight="1">
      <c r="B475" s="106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7"/>
    </row>
    <row r="476" spans="2:13" ht="15.75" customHeight="1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7"/>
    </row>
    <row r="477" spans="2:13" ht="15.75" customHeight="1">
      <c r="B477" s="106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7"/>
    </row>
    <row r="478" spans="2:13" ht="15.75" customHeight="1"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7"/>
    </row>
    <row r="479" spans="2:13" ht="15.75" customHeight="1">
      <c r="B479" s="106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7"/>
    </row>
    <row r="480" spans="2:13" ht="15.75" customHeight="1"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7"/>
    </row>
    <row r="481" spans="2:13" ht="15.75" customHeight="1">
      <c r="B481" s="106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7"/>
    </row>
    <row r="482" spans="2:13" ht="15.75" customHeight="1"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7"/>
    </row>
    <row r="483" spans="2:13" ht="15.75" customHeight="1"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7"/>
    </row>
    <row r="484" spans="2:13" ht="15.75" customHeight="1"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7"/>
    </row>
    <row r="485" spans="2:13" ht="15.75" customHeight="1"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7"/>
    </row>
    <row r="486" spans="2:13" ht="15.75" customHeight="1"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7"/>
    </row>
    <row r="487" spans="2:13" ht="15.75" customHeight="1">
      <c r="B487" s="106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7"/>
    </row>
    <row r="488" spans="2:13" ht="15.75" customHeight="1"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7"/>
    </row>
    <row r="489" spans="2:13" ht="15.75" customHeight="1"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7"/>
    </row>
    <row r="490" spans="2:13" ht="15.75" customHeight="1">
      <c r="B490" s="106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7"/>
    </row>
    <row r="491" spans="2:13" ht="15.75" customHeight="1">
      <c r="B491" s="106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7"/>
    </row>
    <row r="492" spans="2:13" ht="15.75" customHeight="1"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7"/>
    </row>
    <row r="493" spans="2:13" ht="15.75" customHeight="1">
      <c r="B493" s="106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7"/>
    </row>
    <row r="494" spans="2:13" ht="15.75" customHeight="1"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7"/>
    </row>
    <row r="495" spans="2:13" ht="15.75" customHeight="1"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7"/>
    </row>
    <row r="496" spans="2:13" ht="15.75" customHeight="1"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7"/>
    </row>
    <row r="497" spans="2:13" ht="15.75" customHeight="1"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7"/>
    </row>
    <row r="498" spans="2:13" ht="15.75" customHeight="1">
      <c r="B498" s="106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7"/>
    </row>
    <row r="499" spans="2:13" ht="15.75" customHeight="1"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7"/>
    </row>
    <row r="500" spans="2:13" ht="15.75" customHeight="1"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7"/>
    </row>
    <row r="501" spans="2:13" ht="15.75" customHeight="1"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7"/>
    </row>
    <row r="502" spans="2:13" ht="15.75" customHeight="1">
      <c r="B502" s="106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7"/>
    </row>
    <row r="503" spans="2:13" ht="15.75" customHeight="1"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7"/>
    </row>
    <row r="504" spans="2:13" ht="15.75" customHeight="1"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7"/>
    </row>
    <row r="505" spans="2:13" ht="15.75" customHeight="1">
      <c r="B505" s="106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7"/>
    </row>
    <row r="506" spans="2:13" ht="15.75" customHeight="1">
      <c r="B506" s="106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7"/>
    </row>
    <row r="507" spans="2:13" ht="15.75" customHeight="1"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7"/>
    </row>
    <row r="508" spans="2:13" ht="15.75" customHeight="1"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7"/>
    </row>
    <row r="509" spans="2:13" ht="15.75" customHeight="1">
      <c r="B509" s="106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7"/>
    </row>
    <row r="510" spans="2:13" ht="15.75" customHeight="1"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7"/>
    </row>
    <row r="511" spans="2:13" ht="15.75" customHeight="1">
      <c r="B511" s="106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7"/>
    </row>
    <row r="512" spans="2:13" ht="15.75" customHeight="1">
      <c r="B512" s="106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7"/>
    </row>
    <row r="513" spans="2:13" ht="15.75" customHeight="1">
      <c r="B513" s="106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7"/>
    </row>
    <row r="514" spans="2:13" ht="15.75" customHeight="1"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7"/>
    </row>
    <row r="515" spans="2:13" ht="15.75" customHeight="1">
      <c r="B515" s="106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7"/>
    </row>
    <row r="516" spans="2:13" ht="15.75" customHeight="1">
      <c r="B516" s="106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7"/>
    </row>
    <row r="517" spans="2:13" ht="15.75" customHeight="1"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7"/>
    </row>
    <row r="518" spans="2:13" ht="15.75" customHeight="1"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7"/>
    </row>
    <row r="519" spans="2:13" ht="15.75" customHeight="1">
      <c r="B519" s="106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7"/>
    </row>
    <row r="520" spans="2:13" ht="15.75" customHeight="1"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7"/>
    </row>
    <row r="521" spans="2:13" ht="15.75" customHeight="1">
      <c r="B521" s="106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7"/>
    </row>
    <row r="522" spans="2:13" ht="15.75" customHeight="1">
      <c r="B522" s="106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7"/>
    </row>
    <row r="523" spans="2:13" ht="15.75" customHeight="1">
      <c r="B523" s="106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7"/>
    </row>
    <row r="524" spans="2:13" ht="15.75" customHeight="1"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7"/>
    </row>
    <row r="525" spans="2:13" ht="15.75" customHeight="1"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7"/>
    </row>
    <row r="526" spans="2:13" ht="15.75" customHeight="1"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7"/>
    </row>
    <row r="527" spans="2:13" ht="15.75" customHeight="1"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7"/>
    </row>
    <row r="528" spans="2:13" ht="15.75" customHeight="1"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7"/>
    </row>
    <row r="529" spans="2:13" ht="15.75" customHeight="1"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7"/>
    </row>
    <row r="530" spans="2:13" ht="15.75" customHeight="1"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7"/>
    </row>
    <row r="531" spans="2:13" ht="15.75" customHeight="1">
      <c r="B531" s="106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7"/>
    </row>
    <row r="532" spans="2:13" ht="15.75" customHeight="1"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7"/>
    </row>
    <row r="533" spans="2:13" ht="15.75" customHeight="1"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7"/>
    </row>
    <row r="534" spans="2:13" ht="15.75" customHeight="1"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7"/>
    </row>
    <row r="535" spans="2:13" ht="15.75" customHeight="1"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7"/>
    </row>
    <row r="536" spans="2:13" ht="15.75" customHeight="1">
      <c r="B536" s="106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7"/>
    </row>
    <row r="537" spans="2:13" ht="15.75" customHeight="1">
      <c r="B537" s="106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7"/>
    </row>
    <row r="538" spans="2:13" ht="15.75" customHeight="1"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7"/>
    </row>
    <row r="539" spans="2:13" ht="15.75" customHeight="1">
      <c r="B539" s="106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7"/>
    </row>
    <row r="540" spans="2:13" ht="15.75" customHeight="1">
      <c r="B540" s="106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7"/>
    </row>
    <row r="541" spans="2:13" ht="15.75" customHeight="1"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7"/>
    </row>
    <row r="542" spans="2:13" ht="15.75" customHeight="1"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7"/>
    </row>
    <row r="543" spans="2:13" ht="15.75" customHeight="1">
      <c r="B543" s="106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7"/>
    </row>
    <row r="544" spans="2:13" ht="15.75" customHeight="1">
      <c r="B544" s="106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7"/>
    </row>
    <row r="545" spans="2:13" ht="15.75" customHeight="1">
      <c r="B545" s="106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7"/>
    </row>
    <row r="546" spans="2:13" ht="15.75" customHeight="1"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7"/>
    </row>
    <row r="547" spans="2:13" ht="15.75" customHeight="1">
      <c r="B547" s="106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7"/>
    </row>
    <row r="548" spans="2:13" ht="15.75" customHeight="1"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7"/>
    </row>
    <row r="549" spans="2:13" ht="15.75" customHeight="1"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7"/>
    </row>
    <row r="550" spans="2:13" ht="15.75" customHeight="1">
      <c r="B550" s="106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7"/>
    </row>
    <row r="551" spans="2:13" ht="15.75" customHeight="1">
      <c r="B551" s="106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7"/>
    </row>
    <row r="552" spans="2:13" ht="15.75" customHeight="1"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7"/>
    </row>
    <row r="553" spans="2:13" ht="15.75" customHeight="1">
      <c r="B553" s="106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7"/>
    </row>
    <row r="554" spans="2:13" ht="15.75" customHeight="1"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7"/>
    </row>
    <row r="555" spans="2:13" ht="15.75" customHeight="1"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7"/>
    </row>
    <row r="556" spans="2:13" ht="15.75" customHeight="1">
      <c r="B556" s="106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7"/>
    </row>
    <row r="557" spans="2:13" ht="15.75" customHeight="1"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7"/>
    </row>
    <row r="558" spans="2:13" ht="15.75" customHeight="1"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7"/>
    </row>
    <row r="559" spans="2:13" ht="15.75" customHeight="1"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7"/>
    </row>
    <row r="560" spans="2:13" ht="15.75" customHeight="1"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7"/>
    </row>
    <row r="561" spans="2:13" ht="15.75" customHeight="1"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7"/>
    </row>
    <row r="562" spans="2:13" ht="15.75" customHeight="1"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7"/>
    </row>
    <row r="563" spans="2:13" ht="15.75" customHeight="1"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7"/>
    </row>
    <row r="564" spans="2:13" ht="15.75" customHeight="1"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7"/>
    </row>
    <row r="565" spans="2:13" ht="15.75" customHeight="1"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7"/>
    </row>
    <row r="566" spans="2:13" ht="15.75" customHeight="1"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7"/>
    </row>
    <row r="567" spans="2:13" ht="15.75" customHeight="1"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7"/>
    </row>
    <row r="568" spans="2:13" ht="15.75" customHeight="1">
      <c r="B568" s="106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7"/>
    </row>
    <row r="569" spans="2:13" ht="15.75" customHeight="1"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7"/>
    </row>
    <row r="570" spans="2:13" ht="15.75" customHeight="1">
      <c r="B570" s="106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7"/>
    </row>
    <row r="571" spans="2:13" ht="15.75" customHeight="1">
      <c r="B571" s="106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7"/>
    </row>
    <row r="572" spans="2:13" ht="15.75" customHeight="1"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7"/>
    </row>
    <row r="573" spans="2:13" ht="15.75" customHeight="1">
      <c r="B573" s="106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7"/>
    </row>
    <row r="574" spans="2:13" ht="15.75" customHeight="1">
      <c r="B574" s="106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7"/>
    </row>
    <row r="575" spans="2:13" ht="15.75" customHeight="1">
      <c r="B575" s="106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7"/>
    </row>
    <row r="576" spans="2:13" ht="15.75" customHeight="1">
      <c r="B576" s="106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7"/>
    </row>
    <row r="577" spans="2:13" ht="15.75" customHeight="1">
      <c r="B577" s="106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7"/>
    </row>
    <row r="578" spans="2:13" ht="15.75" customHeight="1"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7"/>
    </row>
    <row r="579" spans="2:13" ht="15.75" customHeight="1">
      <c r="B579" s="106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7"/>
    </row>
    <row r="580" spans="2:13" ht="15.75" customHeight="1">
      <c r="B580" s="106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7"/>
    </row>
    <row r="581" spans="2:13" ht="15.75" customHeight="1">
      <c r="B581" s="106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7"/>
    </row>
    <row r="582" spans="2:13" ht="15.75" customHeight="1">
      <c r="B582" s="106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7"/>
    </row>
    <row r="583" spans="2:13" ht="15.75" customHeight="1">
      <c r="B583" s="106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7"/>
    </row>
    <row r="584" spans="2:13" ht="15.75" customHeight="1">
      <c r="B584" s="106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7"/>
    </row>
    <row r="585" spans="2:13" ht="15.75" customHeight="1">
      <c r="B585" s="106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7"/>
    </row>
    <row r="586" spans="2:13" ht="15.75" customHeight="1">
      <c r="B586" s="106"/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7"/>
    </row>
    <row r="587" spans="2:13" ht="15.75" customHeight="1">
      <c r="B587" s="106"/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7"/>
    </row>
    <row r="588" spans="2:13" ht="15.75" customHeight="1">
      <c r="B588" s="106"/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7"/>
    </row>
    <row r="589" spans="2:13" ht="15.75" customHeight="1">
      <c r="B589" s="106"/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7"/>
    </row>
    <row r="590" spans="2:13" ht="15.75" customHeight="1">
      <c r="B590" s="106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7"/>
    </row>
    <row r="591" spans="2:13" ht="15.75" customHeight="1">
      <c r="B591" s="106"/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7"/>
    </row>
    <row r="592" spans="2:13" ht="15.75" customHeight="1">
      <c r="B592" s="106"/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7"/>
    </row>
    <row r="593" spans="2:13" ht="15.75" customHeight="1">
      <c r="B593" s="106"/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7"/>
    </row>
    <row r="594" spans="2:13" ht="15.75" customHeight="1">
      <c r="B594" s="106"/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7"/>
    </row>
    <row r="595" spans="2:13" ht="15.75" customHeight="1">
      <c r="B595" s="106"/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7"/>
    </row>
    <row r="596" spans="2:13" ht="15.75" customHeight="1">
      <c r="B596" s="106"/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7"/>
    </row>
    <row r="597" spans="2:13" ht="15.75" customHeight="1">
      <c r="B597" s="106"/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7"/>
    </row>
    <row r="598" spans="2:13" ht="15.75" customHeight="1">
      <c r="B598" s="106"/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7"/>
    </row>
    <row r="599" spans="2:13" ht="15.75" customHeight="1">
      <c r="B599" s="106"/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7"/>
    </row>
    <row r="600" spans="2:13" ht="15.75" customHeight="1">
      <c r="B600" s="106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7"/>
    </row>
    <row r="601" spans="2:13" ht="15.75" customHeight="1">
      <c r="B601" s="106"/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7"/>
    </row>
    <row r="602" spans="2:13" ht="15.75" customHeight="1">
      <c r="B602" s="106"/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7"/>
    </row>
    <row r="603" spans="2:13" ht="15.75" customHeight="1">
      <c r="B603" s="106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7"/>
    </row>
    <row r="604" spans="2:13" ht="15.75" customHeight="1">
      <c r="B604" s="106"/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7"/>
    </row>
    <row r="605" spans="2:13" ht="15.75" customHeight="1">
      <c r="B605" s="106"/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7"/>
    </row>
    <row r="606" spans="2:13" ht="15.75" customHeight="1">
      <c r="B606" s="106"/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7"/>
    </row>
    <row r="607" spans="2:13" ht="15.75" customHeight="1">
      <c r="B607" s="106"/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7"/>
    </row>
    <row r="608" spans="2:13" ht="15.75" customHeight="1">
      <c r="B608" s="106"/>
      <c r="C608" s="106"/>
      <c r="D608" s="106"/>
      <c r="E608" s="106"/>
      <c r="F608" s="106"/>
      <c r="G608" s="106"/>
      <c r="H608" s="106"/>
      <c r="I608" s="106"/>
      <c r="J608" s="106"/>
      <c r="K608" s="106"/>
      <c r="L608" s="106"/>
      <c r="M608" s="107"/>
    </row>
    <row r="609" spans="2:13" ht="15.75" customHeight="1">
      <c r="B609" s="106"/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7"/>
    </row>
    <row r="610" spans="2:13" ht="15.75" customHeight="1">
      <c r="B610" s="106"/>
      <c r="C610" s="106"/>
      <c r="D610" s="106"/>
      <c r="E610" s="106"/>
      <c r="F610" s="106"/>
      <c r="G610" s="106"/>
      <c r="H610" s="106"/>
      <c r="I610" s="106"/>
      <c r="J610" s="106"/>
      <c r="K610" s="106"/>
      <c r="L610" s="106"/>
      <c r="M610" s="107"/>
    </row>
    <row r="611" spans="2:13" ht="15.75" customHeight="1">
      <c r="B611" s="106"/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7"/>
    </row>
    <row r="612" spans="2:13" ht="15.75" customHeight="1">
      <c r="B612" s="106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7"/>
    </row>
    <row r="613" spans="2:13" ht="15.75" customHeight="1">
      <c r="B613" s="106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7"/>
    </row>
    <row r="614" spans="2:13" ht="15.75" customHeight="1">
      <c r="B614" s="106"/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7"/>
    </row>
    <row r="615" spans="2:13" ht="15.75" customHeight="1">
      <c r="B615" s="106"/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7"/>
    </row>
    <row r="616" spans="2:13" ht="15.75" customHeight="1">
      <c r="B616" s="106"/>
      <c r="C616" s="106"/>
      <c r="D616" s="106"/>
      <c r="E616" s="106"/>
      <c r="F616" s="106"/>
      <c r="G616" s="106"/>
      <c r="H616" s="106"/>
      <c r="I616" s="106"/>
      <c r="J616" s="106"/>
      <c r="K616" s="106"/>
      <c r="L616" s="106"/>
      <c r="M616" s="107"/>
    </row>
    <row r="617" spans="2:13" ht="15.75" customHeight="1">
      <c r="B617" s="106"/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7"/>
    </row>
    <row r="618" spans="2:13" ht="15.75" customHeight="1">
      <c r="B618" s="106"/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7"/>
    </row>
    <row r="619" spans="2:13" ht="15.75" customHeight="1">
      <c r="B619" s="106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7"/>
    </row>
    <row r="620" spans="2:13" ht="15.75" customHeight="1">
      <c r="B620" s="106"/>
      <c r="C620" s="106"/>
      <c r="D620" s="106"/>
      <c r="E620" s="106"/>
      <c r="F620" s="106"/>
      <c r="G620" s="106"/>
      <c r="H620" s="106"/>
      <c r="I620" s="106"/>
      <c r="J620" s="106"/>
      <c r="K620" s="106"/>
      <c r="L620" s="106"/>
      <c r="M620" s="107"/>
    </row>
    <row r="621" spans="2:13" ht="15.75" customHeight="1"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7"/>
    </row>
    <row r="622" spans="2:13" ht="15.75" customHeight="1">
      <c r="B622" s="106"/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7"/>
    </row>
    <row r="623" spans="2:13" ht="15.75" customHeight="1"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  <c r="M623" s="107"/>
    </row>
    <row r="624" spans="2:13" ht="15.75" customHeight="1">
      <c r="B624" s="106"/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7"/>
    </row>
    <row r="625" spans="2:13" ht="15.75" customHeight="1">
      <c r="B625" s="106"/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7"/>
    </row>
    <row r="626" spans="2:13" ht="15.75" customHeight="1">
      <c r="B626" s="106"/>
      <c r="C626" s="106"/>
      <c r="D626" s="106"/>
      <c r="E626" s="106"/>
      <c r="F626" s="106"/>
      <c r="G626" s="106"/>
      <c r="H626" s="106"/>
      <c r="I626" s="106"/>
      <c r="J626" s="106"/>
      <c r="K626" s="106"/>
      <c r="L626" s="106"/>
      <c r="M626" s="107"/>
    </row>
    <row r="627" spans="2:13" ht="15.75" customHeight="1">
      <c r="B627" s="106"/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7"/>
    </row>
    <row r="628" spans="2:13" ht="15.75" customHeight="1">
      <c r="B628" s="106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7"/>
    </row>
    <row r="629" spans="2:13" ht="15.75" customHeight="1">
      <c r="B629" s="106"/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7"/>
    </row>
    <row r="630" spans="2:13" ht="15.75" customHeight="1">
      <c r="B630" s="106"/>
      <c r="C630" s="106"/>
      <c r="D630" s="106"/>
      <c r="E630" s="106"/>
      <c r="F630" s="106"/>
      <c r="G630" s="106"/>
      <c r="H630" s="106"/>
      <c r="I630" s="106"/>
      <c r="J630" s="106"/>
      <c r="K630" s="106"/>
      <c r="L630" s="106"/>
      <c r="M630" s="107"/>
    </row>
    <row r="631" spans="2:13" ht="15.75" customHeight="1">
      <c r="B631" s="106"/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7"/>
    </row>
    <row r="632" spans="2:13" ht="15.75" customHeight="1">
      <c r="B632" s="106"/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7"/>
    </row>
    <row r="633" spans="2:13" ht="15.75" customHeight="1">
      <c r="B633" s="106"/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7"/>
    </row>
    <row r="634" spans="2:13" ht="15.75" customHeight="1">
      <c r="B634" s="106"/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7"/>
    </row>
    <row r="635" spans="2:13" ht="15.75" customHeight="1">
      <c r="B635" s="106"/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7"/>
    </row>
    <row r="636" spans="2:13" ht="15.75" customHeight="1">
      <c r="B636" s="106"/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7"/>
    </row>
    <row r="637" spans="2:13" ht="15.75" customHeight="1">
      <c r="B637" s="106"/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7"/>
    </row>
    <row r="638" spans="2:13" ht="15.75" customHeight="1">
      <c r="B638" s="106"/>
      <c r="C638" s="106"/>
      <c r="D638" s="106"/>
      <c r="E638" s="106"/>
      <c r="F638" s="106"/>
      <c r="G638" s="106"/>
      <c r="H638" s="106"/>
      <c r="I638" s="106"/>
      <c r="J638" s="106"/>
      <c r="K638" s="106"/>
      <c r="L638" s="106"/>
      <c r="M638" s="107"/>
    </row>
    <row r="639" spans="2:13" ht="15.75" customHeight="1">
      <c r="B639" s="106"/>
      <c r="C639" s="106"/>
      <c r="D639" s="106"/>
      <c r="E639" s="106"/>
      <c r="F639" s="106"/>
      <c r="G639" s="106"/>
      <c r="H639" s="106"/>
      <c r="I639" s="106"/>
      <c r="J639" s="106"/>
      <c r="K639" s="106"/>
      <c r="L639" s="106"/>
      <c r="M639" s="107"/>
    </row>
    <row r="640" spans="2:13" ht="15.75" customHeight="1">
      <c r="B640" s="106"/>
      <c r="C640" s="106"/>
      <c r="D640" s="106"/>
      <c r="E640" s="106"/>
      <c r="F640" s="106"/>
      <c r="G640" s="106"/>
      <c r="H640" s="106"/>
      <c r="I640" s="106"/>
      <c r="J640" s="106"/>
      <c r="K640" s="106"/>
      <c r="L640" s="106"/>
      <c r="M640" s="107"/>
    </row>
    <row r="641" spans="2:13" ht="15.75" customHeight="1">
      <c r="B641" s="106"/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7"/>
    </row>
    <row r="642" spans="2:13" ht="15.75" customHeight="1">
      <c r="B642" s="106"/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7"/>
    </row>
    <row r="643" spans="2:13" ht="15.75" customHeight="1">
      <c r="B643" s="106"/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7"/>
    </row>
    <row r="644" spans="2:13" ht="15.75" customHeight="1">
      <c r="B644" s="106"/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7"/>
    </row>
    <row r="645" spans="2:13" ht="15.75" customHeight="1">
      <c r="B645" s="106"/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7"/>
    </row>
    <row r="646" spans="2:13" ht="15.75" customHeight="1">
      <c r="B646" s="106"/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7"/>
    </row>
    <row r="647" spans="2:13" ht="15.75" customHeight="1">
      <c r="B647" s="106"/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7"/>
    </row>
    <row r="648" spans="2:13" ht="15.75" customHeight="1">
      <c r="B648" s="106"/>
      <c r="C648" s="106"/>
      <c r="D648" s="106"/>
      <c r="E648" s="106"/>
      <c r="F648" s="106"/>
      <c r="G648" s="106"/>
      <c r="H648" s="106"/>
      <c r="I648" s="106"/>
      <c r="J648" s="106"/>
      <c r="K648" s="106"/>
      <c r="L648" s="106"/>
      <c r="M648" s="107"/>
    </row>
    <row r="649" spans="2:13" ht="15.75" customHeight="1">
      <c r="B649" s="106"/>
      <c r="C649" s="106"/>
      <c r="D649" s="106"/>
      <c r="E649" s="106"/>
      <c r="F649" s="106"/>
      <c r="G649" s="106"/>
      <c r="H649" s="106"/>
      <c r="I649" s="106"/>
      <c r="J649" s="106"/>
      <c r="K649" s="106"/>
      <c r="L649" s="106"/>
      <c r="M649" s="107"/>
    </row>
    <row r="650" spans="2:13" ht="15.75" customHeight="1">
      <c r="B650" s="106"/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7"/>
    </row>
    <row r="651" spans="2:13" ht="15.75" customHeight="1">
      <c r="B651" s="106"/>
      <c r="C651" s="106"/>
      <c r="D651" s="106"/>
      <c r="E651" s="106"/>
      <c r="F651" s="106"/>
      <c r="G651" s="106"/>
      <c r="H651" s="106"/>
      <c r="I651" s="106"/>
      <c r="J651" s="106"/>
      <c r="K651" s="106"/>
      <c r="L651" s="106"/>
      <c r="M651" s="107"/>
    </row>
    <row r="652" spans="2:13" ht="15.75" customHeight="1">
      <c r="B652" s="106"/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7"/>
    </row>
    <row r="653" spans="2:13" ht="15.75" customHeight="1">
      <c r="B653" s="106"/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7"/>
    </row>
    <row r="654" spans="2:13" ht="15.75" customHeight="1">
      <c r="B654" s="106"/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7"/>
    </row>
    <row r="655" spans="2:13" ht="15.75" customHeight="1">
      <c r="B655" s="106"/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7"/>
    </row>
    <row r="656" spans="2:13" ht="15.75" customHeight="1">
      <c r="B656" s="106"/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7"/>
    </row>
    <row r="657" spans="2:13" ht="15.75" customHeight="1">
      <c r="B657" s="106"/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7"/>
    </row>
    <row r="658" spans="2:13" ht="15.75" customHeight="1">
      <c r="B658" s="106"/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7"/>
    </row>
    <row r="659" spans="2:13" ht="15.75" customHeight="1">
      <c r="B659" s="106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7"/>
    </row>
    <row r="660" spans="2:13" ht="15.75" customHeight="1">
      <c r="B660" s="106"/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7"/>
    </row>
    <row r="661" spans="2:13" ht="15.75" customHeight="1">
      <c r="B661" s="106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7"/>
    </row>
    <row r="662" spans="2:13" ht="15.75" customHeight="1">
      <c r="B662" s="106"/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7"/>
    </row>
    <row r="663" spans="2:13" ht="15.75" customHeight="1">
      <c r="B663" s="106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7"/>
    </row>
    <row r="664" spans="2:13" ht="15.75" customHeight="1">
      <c r="B664" s="106"/>
      <c r="C664" s="106"/>
      <c r="D664" s="106"/>
      <c r="E664" s="106"/>
      <c r="F664" s="106"/>
      <c r="G664" s="106"/>
      <c r="H664" s="106"/>
      <c r="I664" s="106"/>
      <c r="J664" s="106"/>
      <c r="K664" s="106"/>
      <c r="L664" s="106"/>
      <c r="M664" s="107"/>
    </row>
    <row r="665" spans="2:13" ht="15.75" customHeight="1">
      <c r="B665" s="106"/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7"/>
    </row>
    <row r="666" spans="2:13" ht="15.75" customHeight="1">
      <c r="B666" s="106"/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7"/>
    </row>
    <row r="667" spans="2:13" ht="15.75" customHeight="1">
      <c r="B667" s="106"/>
      <c r="C667" s="106"/>
      <c r="D667" s="106"/>
      <c r="E667" s="106"/>
      <c r="F667" s="106"/>
      <c r="G667" s="106"/>
      <c r="H667" s="106"/>
      <c r="I667" s="106"/>
      <c r="J667" s="106"/>
      <c r="K667" s="106"/>
      <c r="L667" s="106"/>
      <c r="M667" s="107"/>
    </row>
    <row r="668" spans="2:13" ht="15.75" customHeight="1">
      <c r="B668" s="106"/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7"/>
    </row>
    <row r="669" spans="2:13" ht="15.75" customHeight="1">
      <c r="B669" s="106"/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7"/>
    </row>
    <row r="670" spans="2:13" ht="15.75" customHeight="1">
      <c r="B670" s="106"/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7"/>
    </row>
    <row r="671" spans="2:13" ht="15.75" customHeight="1">
      <c r="B671" s="106"/>
      <c r="C671" s="106"/>
      <c r="D671" s="106"/>
      <c r="E671" s="106"/>
      <c r="F671" s="106"/>
      <c r="G671" s="106"/>
      <c r="H671" s="106"/>
      <c r="I671" s="106"/>
      <c r="J671" s="106"/>
      <c r="K671" s="106"/>
      <c r="L671" s="106"/>
      <c r="M671" s="107"/>
    </row>
    <row r="672" spans="2:13" ht="15.75" customHeight="1">
      <c r="B672" s="106"/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7"/>
    </row>
    <row r="673" spans="2:13" ht="15.75" customHeight="1">
      <c r="B673" s="106"/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  <c r="M673" s="107"/>
    </row>
    <row r="674" spans="2:13" ht="15.75" customHeight="1">
      <c r="B674" s="106"/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7"/>
    </row>
    <row r="675" spans="2:13" ht="15.75" customHeight="1">
      <c r="B675" s="106"/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7"/>
    </row>
    <row r="676" spans="2:13" ht="15.75" customHeight="1">
      <c r="B676" s="106"/>
      <c r="C676" s="106"/>
      <c r="D676" s="106"/>
      <c r="E676" s="106"/>
      <c r="F676" s="106"/>
      <c r="G676" s="106"/>
      <c r="H676" s="106"/>
      <c r="I676" s="106"/>
      <c r="J676" s="106"/>
      <c r="K676" s="106"/>
      <c r="L676" s="106"/>
      <c r="M676" s="107"/>
    </row>
    <row r="677" spans="2:13" ht="15.75" customHeight="1">
      <c r="B677" s="106"/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7"/>
    </row>
    <row r="678" spans="2:13" ht="15.75" customHeight="1">
      <c r="B678" s="106"/>
      <c r="C678" s="106"/>
      <c r="D678" s="106"/>
      <c r="E678" s="106"/>
      <c r="F678" s="106"/>
      <c r="G678" s="106"/>
      <c r="H678" s="106"/>
      <c r="I678" s="106"/>
      <c r="J678" s="106"/>
      <c r="K678" s="106"/>
      <c r="L678" s="106"/>
      <c r="M678" s="107"/>
    </row>
    <row r="679" spans="2:13" ht="15.75" customHeight="1">
      <c r="B679" s="106"/>
      <c r="C679" s="106"/>
      <c r="D679" s="106"/>
      <c r="E679" s="106"/>
      <c r="F679" s="106"/>
      <c r="G679" s="106"/>
      <c r="H679" s="106"/>
      <c r="I679" s="106"/>
      <c r="J679" s="106"/>
      <c r="K679" s="106"/>
      <c r="L679" s="106"/>
      <c r="M679" s="107"/>
    </row>
    <row r="680" spans="2:13" ht="15.75" customHeight="1">
      <c r="B680" s="106"/>
      <c r="C680" s="106"/>
      <c r="D680" s="106"/>
      <c r="E680" s="106"/>
      <c r="F680" s="106"/>
      <c r="G680" s="106"/>
      <c r="H680" s="106"/>
      <c r="I680" s="106"/>
      <c r="J680" s="106"/>
      <c r="K680" s="106"/>
      <c r="L680" s="106"/>
      <c r="M680" s="107"/>
    </row>
    <row r="681" spans="2:13" ht="15.75" customHeight="1">
      <c r="B681" s="106"/>
      <c r="C681" s="106"/>
      <c r="D681" s="106"/>
      <c r="E681" s="106"/>
      <c r="F681" s="106"/>
      <c r="G681" s="106"/>
      <c r="H681" s="106"/>
      <c r="I681" s="106"/>
      <c r="J681" s="106"/>
      <c r="K681" s="106"/>
      <c r="L681" s="106"/>
      <c r="M681" s="107"/>
    </row>
    <row r="682" spans="2:13" ht="15.75" customHeight="1">
      <c r="B682" s="106"/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7"/>
    </row>
    <row r="683" spans="2:13" ht="15.75" customHeight="1">
      <c r="B683" s="106"/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7"/>
    </row>
    <row r="684" spans="2:13" ht="15.75" customHeight="1">
      <c r="B684" s="106"/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7"/>
    </row>
    <row r="685" spans="2:13" ht="15.75" customHeight="1">
      <c r="B685" s="106"/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7"/>
    </row>
    <row r="686" spans="2:13" ht="15.75" customHeight="1">
      <c r="B686" s="106"/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7"/>
    </row>
    <row r="687" spans="2:13" ht="15.75" customHeight="1">
      <c r="B687" s="106"/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7"/>
    </row>
    <row r="688" spans="2:13" ht="15.75" customHeight="1">
      <c r="B688" s="106"/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7"/>
    </row>
    <row r="689" spans="2:13" ht="15.75" customHeight="1">
      <c r="B689" s="106"/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7"/>
    </row>
    <row r="690" spans="2:13" ht="15.75" customHeight="1"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  <c r="M690" s="107"/>
    </row>
    <row r="691" spans="2:13" ht="15.75" customHeight="1">
      <c r="B691" s="106"/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7"/>
    </row>
    <row r="692" spans="2:13" ht="15.75" customHeight="1"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  <c r="M692" s="107"/>
    </row>
    <row r="693" spans="2:13" ht="15.75" customHeight="1">
      <c r="B693" s="106"/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7"/>
    </row>
    <row r="694" spans="2:13" ht="15.75" customHeight="1">
      <c r="B694" s="106"/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7"/>
    </row>
    <row r="695" spans="2:13" ht="15.75" customHeight="1">
      <c r="B695" s="106"/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7"/>
    </row>
    <row r="696" spans="2:13" ht="15.75" customHeight="1">
      <c r="B696" s="106"/>
      <c r="C696" s="106"/>
      <c r="D696" s="106"/>
      <c r="E696" s="106"/>
      <c r="F696" s="106"/>
      <c r="G696" s="106"/>
      <c r="H696" s="106"/>
      <c r="I696" s="106"/>
      <c r="J696" s="106"/>
      <c r="K696" s="106"/>
      <c r="L696" s="106"/>
      <c r="M696" s="107"/>
    </row>
    <row r="697" spans="2:13" ht="15.75" customHeight="1">
      <c r="B697" s="106"/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7"/>
    </row>
    <row r="698" spans="2:13" ht="15.75" customHeight="1">
      <c r="B698" s="106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7"/>
    </row>
    <row r="699" spans="2:13" ht="15.75" customHeight="1">
      <c r="B699" s="106"/>
      <c r="C699" s="106"/>
      <c r="D699" s="106"/>
      <c r="E699" s="106"/>
      <c r="F699" s="106"/>
      <c r="G699" s="106"/>
      <c r="H699" s="106"/>
      <c r="I699" s="106"/>
      <c r="J699" s="106"/>
      <c r="K699" s="106"/>
      <c r="L699" s="106"/>
      <c r="M699" s="107"/>
    </row>
    <row r="700" spans="2:13" ht="15.75" customHeight="1">
      <c r="B700" s="106"/>
      <c r="C700" s="106"/>
      <c r="D700" s="106"/>
      <c r="E700" s="106"/>
      <c r="F700" s="106"/>
      <c r="G700" s="106"/>
      <c r="H700" s="106"/>
      <c r="I700" s="106"/>
      <c r="J700" s="106"/>
      <c r="K700" s="106"/>
      <c r="L700" s="106"/>
      <c r="M700" s="107"/>
    </row>
    <row r="701" spans="2:13" ht="15.75" customHeight="1">
      <c r="B701" s="106"/>
      <c r="C701" s="106"/>
      <c r="D701" s="106"/>
      <c r="E701" s="106"/>
      <c r="F701" s="106"/>
      <c r="G701" s="106"/>
      <c r="H701" s="106"/>
      <c r="I701" s="106"/>
      <c r="J701" s="106"/>
      <c r="K701" s="106"/>
      <c r="L701" s="106"/>
      <c r="M701" s="107"/>
    </row>
    <row r="702" spans="2:13" ht="15.75" customHeight="1">
      <c r="B702" s="106"/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7"/>
    </row>
    <row r="703" spans="2:13" ht="15.75" customHeight="1">
      <c r="B703" s="106"/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7"/>
    </row>
    <row r="704" spans="2:13" ht="15.75" customHeight="1">
      <c r="B704" s="106"/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7"/>
    </row>
    <row r="705" spans="2:13" ht="15.75" customHeight="1">
      <c r="B705" s="106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7"/>
    </row>
    <row r="706" spans="2:13" ht="15.75" customHeight="1">
      <c r="B706" s="106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7"/>
    </row>
    <row r="707" spans="2:13" ht="15.75" customHeight="1">
      <c r="B707" s="106"/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7"/>
    </row>
    <row r="708" spans="2:13" ht="15.75" customHeight="1">
      <c r="B708" s="106"/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7"/>
    </row>
    <row r="709" spans="2:13" ht="15.75" customHeight="1">
      <c r="B709" s="106"/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7"/>
    </row>
    <row r="710" spans="2:13" ht="15.75" customHeight="1">
      <c r="B710" s="106"/>
      <c r="C710" s="106"/>
      <c r="D710" s="106"/>
      <c r="E710" s="106"/>
      <c r="F710" s="106"/>
      <c r="G710" s="106"/>
      <c r="H710" s="106"/>
      <c r="I710" s="106"/>
      <c r="J710" s="106"/>
      <c r="K710" s="106"/>
      <c r="L710" s="106"/>
      <c r="M710" s="107"/>
    </row>
    <row r="711" spans="2:13" ht="15.75" customHeight="1">
      <c r="B711" s="106"/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7"/>
    </row>
    <row r="712" spans="2:13" ht="15.75" customHeight="1">
      <c r="B712" s="106"/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7"/>
    </row>
    <row r="713" spans="2:13" ht="15.75" customHeight="1">
      <c r="B713" s="106"/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7"/>
    </row>
    <row r="714" spans="2:13" ht="15.75" customHeight="1">
      <c r="B714" s="106"/>
      <c r="C714" s="106"/>
      <c r="D714" s="106"/>
      <c r="E714" s="106"/>
      <c r="F714" s="106"/>
      <c r="G714" s="106"/>
      <c r="H714" s="106"/>
      <c r="I714" s="106"/>
      <c r="J714" s="106"/>
      <c r="K714" s="106"/>
      <c r="L714" s="106"/>
      <c r="M714" s="107"/>
    </row>
    <row r="715" spans="2:13" ht="15.75" customHeight="1">
      <c r="B715" s="106"/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7"/>
    </row>
    <row r="716" spans="2:13" ht="15.75" customHeight="1">
      <c r="B716" s="106"/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7"/>
    </row>
    <row r="717" spans="2:13" ht="15.75" customHeight="1">
      <c r="B717" s="106"/>
      <c r="C717" s="106"/>
      <c r="D717" s="106"/>
      <c r="E717" s="106"/>
      <c r="F717" s="106"/>
      <c r="G717" s="106"/>
      <c r="H717" s="106"/>
      <c r="I717" s="106"/>
      <c r="J717" s="106"/>
      <c r="K717" s="106"/>
      <c r="L717" s="106"/>
      <c r="M717" s="107"/>
    </row>
    <row r="718" spans="2:13" ht="15.75" customHeight="1">
      <c r="B718" s="106"/>
      <c r="C718" s="106"/>
      <c r="D718" s="106"/>
      <c r="E718" s="106"/>
      <c r="F718" s="106"/>
      <c r="G718" s="106"/>
      <c r="H718" s="106"/>
      <c r="I718" s="106"/>
      <c r="J718" s="106"/>
      <c r="K718" s="106"/>
      <c r="L718" s="106"/>
      <c r="M718" s="107"/>
    </row>
    <row r="719" spans="2:13" ht="15.75" customHeight="1">
      <c r="B719" s="106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7"/>
    </row>
    <row r="720" spans="2:13" ht="15.75" customHeight="1">
      <c r="B720" s="106"/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7"/>
    </row>
    <row r="721" spans="2:13" ht="15.75" customHeight="1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7"/>
    </row>
    <row r="722" spans="2:13" ht="15.75" customHeight="1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7"/>
    </row>
    <row r="723" spans="2:13" ht="15.75" customHeight="1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7"/>
    </row>
    <row r="724" spans="2:13" ht="15.75" customHeight="1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7"/>
    </row>
    <row r="725" spans="2:13" ht="15.75" customHeight="1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7"/>
    </row>
    <row r="726" spans="2:13" ht="15.75" customHeight="1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7"/>
    </row>
    <row r="727" spans="2:13" ht="15.75" customHeight="1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7"/>
    </row>
    <row r="728" spans="2:13" ht="15.75" customHeight="1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7"/>
    </row>
    <row r="729" spans="2:13" ht="15.75" customHeight="1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7"/>
    </row>
    <row r="730" spans="2:13" ht="15.75" customHeight="1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7"/>
    </row>
    <row r="731" spans="2:13" ht="15.75" customHeight="1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7"/>
    </row>
    <row r="732" spans="2:13" ht="15.75" customHeight="1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7"/>
    </row>
    <row r="733" spans="2:13" ht="15.75" customHeight="1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7"/>
    </row>
    <row r="734" spans="2:13" ht="15.75" customHeight="1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7"/>
    </row>
    <row r="735" spans="2:13" ht="15.75" customHeight="1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7"/>
    </row>
    <row r="736" spans="2:13" ht="15.75" customHeight="1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7"/>
    </row>
    <row r="737" spans="2:13" ht="15.75" customHeight="1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7"/>
    </row>
    <row r="738" spans="2:13" ht="15.75" customHeight="1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7"/>
    </row>
    <row r="739" spans="2:13" ht="15.75" customHeight="1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7"/>
    </row>
    <row r="740" spans="2:13" ht="15.75" customHeight="1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7"/>
    </row>
    <row r="741" spans="2:13" ht="15.75" customHeight="1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7"/>
    </row>
    <row r="742" spans="2:13" ht="15.75" customHeight="1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7"/>
    </row>
    <row r="743" spans="2:13" ht="15.75" customHeight="1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7"/>
    </row>
    <row r="744" spans="2:13" ht="15.75" customHeight="1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7"/>
    </row>
    <row r="745" spans="2:13" ht="15.75" customHeight="1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7"/>
    </row>
    <row r="746" spans="2:13" ht="15.75" customHeight="1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7"/>
    </row>
    <row r="747" spans="2:13" ht="15.75" customHeight="1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7"/>
    </row>
    <row r="748" spans="2:13" ht="15.75" customHeight="1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7"/>
    </row>
    <row r="749" spans="2:13" ht="15.75" customHeight="1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7"/>
    </row>
    <row r="750" spans="2:13" ht="15.75" customHeight="1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7"/>
    </row>
    <row r="751" spans="2:13" ht="15.75" customHeight="1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7"/>
    </row>
    <row r="752" spans="2:13" ht="15.75" customHeight="1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7"/>
    </row>
    <row r="753" spans="2:13" ht="15.75" customHeight="1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7"/>
    </row>
    <row r="754" spans="2:13" ht="15.75" customHeight="1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7"/>
    </row>
    <row r="755" spans="2:13" ht="15.75" customHeight="1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7"/>
    </row>
    <row r="756" spans="2:13" ht="15.75" customHeight="1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7"/>
    </row>
    <row r="757" spans="2:13" ht="15.75" customHeight="1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7"/>
    </row>
    <row r="758" spans="2:13" ht="15.75" customHeight="1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7"/>
    </row>
    <row r="759" spans="2:13" ht="15.75" customHeight="1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7"/>
    </row>
    <row r="760" spans="2:13" ht="15.75" customHeight="1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7"/>
    </row>
    <row r="761" spans="2:13" ht="15.75" customHeight="1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7"/>
    </row>
    <row r="762" spans="2:13" ht="15.75" customHeight="1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7"/>
    </row>
    <row r="763" spans="2:13" ht="15.75" customHeight="1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7"/>
    </row>
    <row r="764" spans="2:13" ht="15.75" customHeight="1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7"/>
    </row>
    <row r="765" spans="2:13" ht="15.75" customHeight="1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7"/>
    </row>
    <row r="766" spans="2:13" ht="15.75" customHeight="1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7"/>
    </row>
    <row r="767" spans="2:13" ht="15.75" customHeight="1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7"/>
    </row>
    <row r="768" spans="2:13" ht="15.75" customHeight="1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7"/>
    </row>
    <row r="769" spans="2:13" ht="15.75" customHeight="1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7"/>
    </row>
    <row r="770" spans="2:13" ht="15.75" customHeight="1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7"/>
    </row>
    <row r="771" spans="2:13" ht="15.75" customHeight="1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7"/>
    </row>
    <row r="772" spans="2:13" ht="15.75" customHeight="1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7"/>
    </row>
    <row r="773" spans="2:13" ht="15.75" customHeight="1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7"/>
    </row>
    <row r="774" spans="2:13" ht="15.75" customHeight="1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7"/>
    </row>
    <row r="775" spans="2:13" ht="15.75" customHeight="1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7"/>
    </row>
    <row r="776" spans="2:13" ht="15.75" customHeight="1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7"/>
    </row>
    <row r="777" spans="2:13" ht="15.75" customHeight="1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7"/>
    </row>
    <row r="778" spans="2:13" ht="15.75" customHeight="1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7"/>
    </row>
    <row r="779" spans="2:13" ht="15.75" customHeight="1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7"/>
    </row>
    <row r="780" spans="2:13" ht="15.75" customHeight="1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7"/>
    </row>
    <row r="781" spans="2:13" ht="15.75" customHeight="1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7"/>
    </row>
    <row r="782" spans="2:13" ht="15.75" customHeight="1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7"/>
    </row>
    <row r="783" spans="2:13" ht="15.75" customHeight="1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7"/>
    </row>
    <row r="784" spans="2:13" ht="15.75" customHeight="1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7"/>
    </row>
    <row r="785" spans="2:13" ht="15.75" customHeight="1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7"/>
    </row>
    <row r="786" spans="2:13" ht="15.75" customHeight="1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7"/>
    </row>
    <row r="787" spans="2:13" ht="15.75" customHeight="1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7"/>
    </row>
    <row r="788" spans="2:13" ht="15.75" customHeight="1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7"/>
    </row>
    <row r="789" spans="2:13" ht="15.75" customHeight="1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7"/>
    </row>
    <row r="790" spans="2:13" ht="15.75" customHeight="1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7"/>
    </row>
    <row r="791" spans="2:13" ht="15.75" customHeight="1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7"/>
    </row>
    <row r="792" spans="2:13" ht="15.75" customHeight="1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7"/>
    </row>
    <row r="793" spans="2:13" ht="15.75" customHeight="1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7"/>
    </row>
    <row r="794" spans="2:13" ht="15.75" customHeight="1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7"/>
    </row>
    <row r="795" spans="2:13" ht="15.75" customHeight="1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7"/>
    </row>
    <row r="796" spans="2:13" ht="15.75" customHeight="1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7"/>
    </row>
    <row r="797" spans="2:13" ht="15.75" customHeight="1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7"/>
    </row>
    <row r="798" spans="2:13" ht="15.75" customHeight="1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7"/>
    </row>
    <row r="799" spans="2:13" ht="15.75" customHeight="1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7"/>
    </row>
    <row r="800" spans="2:13" ht="15.75" customHeight="1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7"/>
    </row>
    <row r="801" spans="2:13" ht="15.75" customHeight="1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7"/>
    </row>
    <row r="802" spans="2:13" ht="15.75" customHeight="1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7"/>
    </row>
    <row r="803" spans="2:13" ht="15.75" customHeight="1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7"/>
    </row>
    <row r="804" spans="2:13" ht="15.75" customHeight="1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7"/>
    </row>
    <row r="805" spans="2:13" ht="15.75" customHeight="1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7"/>
    </row>
    <row r="806" spans="2:13" ht="15.75" customHeight="1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7"/>
    </row>
    <row r="807" spans="2:13" ht="15.75" customHeight="1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7"/>
    </row>
    <row r="808" spans="2:13" ht="15.75" customHeight="1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7"/>
    </row>
    <row r="809" spans="2:13" ht="15.75" customHeight="1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7"/>
    </row>
    <row r="810" spans="2:13" ht="15.75" customHeight="1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7"/>
    </row>
    <row r="811" spans="2:13" ht="15.75" customHeight="1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7"/>
    </row>
    <row r="812" spans="2:13" ht="15.75" customHeight="1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7"/>
    </row>
    <row r="813" spans="2:13" ht="15.75" customHeight="1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7"/>
    </row>
    <row r="814" spans="2:13" ht="15.75" customHeight="1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7"/>
    </row>
    <row r="815" spans="2:13" ht="15.75" customHeight="1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7"/>
    </row>
    <row r="816" spans="2:13" ht="15.75" customHeight="1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7"/>
    </row>
    <row r="817" spans="2:13" ht="15.75" customHeight="1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7"/>
    </row>
    <row r="818" spans="2:13" ht="15.75" customHeight="1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7"/>
    </row>
    <row r="819" spans="2:13" ht="15.75" customHeight="1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7"/>
    </row>
    <row r="820" spans="2:13" ht="15.75" customHeight="1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7"/>
    </row>
    <row r="821" spans="2:13" ht="15.75" customHeight="1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7"/>
    </row>
    <row r="822" spans="2:13" ht="15.75" customHeight="1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7"/>
    </row>
    <row r="823" spans="2:13" ht="15.75" customHeight="1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7"/>
    </row>
    <row r="824" spans="2:13" ht="15.75" customHeight="1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7"/>
    </row>
    <row r="825" spans="2:13" ht="15.75" customHeight="1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7"/>
    </row>
    <row r="826" spans="2:13" ht="15.75" customHeight="1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7"/>
    </row>
    <row r="827" spans="2:13" ht="15.75" customHeight="1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7"/>
    </row>
    <row r="828" spans="2:13" ht="15.75" customHeight="1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7"/>
    </row>
    <row r="829" spans="2:13" ht="15.75" customHeight="1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7"/>
    </row>
    <row r="830" spans="2:13" ht="15.75" customHeight="1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7"/>
    </row>
    <row r="831" spans="2:13" ht="15.75" customHeight="1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7"/>
    </row>
    <row r="832" spans="2:13" ht="15.75" customHeight="1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7"/>
    </row>
    <row r="833" spans="2:13" ht="15.75" customHeight="1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7"/>
    </row>
    <row r="834" spans="2:13" ht="15.75" customHeight="1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7"/>
    </row>
    <row r="835" spans="2:13" ht="15.75" customHeight="1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7"/>
    </row>
    <row r="836" spans="2:13" ht="15.75" customHeight="1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7"/>
    </row>
    <row r="837" spans="2:13" ht="15.75" customHeight="1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7"/>
    </row>
    <row r="838" spans="2:13" ht="15.75" customHeight="1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7"/>
    </row>
    <row r="839" spans="2:13" ht="15.75" customHeight="1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7"/>
    </row>
    <row r="840" spans="2:13" ht="15.75" customHeight="1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7"/>
    </row>
    <row r="841" spans="2:13" ht="15.75" customHeight="1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7"/>
    </row>
    <row r="842" spans="2:13" ht="15.75" customHeight="1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7"/>
    </row>
    <row r="843" spans="2:13" ht="15.75" customHeight="1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7"/>
    </row>
    <row r="844" spans="2:13" ht="15.75" customHeight="1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7"/>
    </row>
    <row r="845" spans="2:13" ht="15.75" customHeight="1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7"/>
    </row>
    <row r="846" spans="2:13" ht="15.75" customHeight="1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7"/>
    </row>
    <row r="847" spans="2:13" ht="15.75" customHeight="1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7"/>
    </row>
    <row r="848" spans="2:13" ht="15.75" customHeight="1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7"/>
    </row>
    <row r="849" spans="2:13" ht="15.75" customHeight="1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7"/>
    </row>
    <row r="850" spans="2:13" ht="15.75" customHeight="1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7"/>
    </row>
    <row r="851" spans="2:13" ht="15.75" customHeight="1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7"/>
    </row>
    <row r="852" spans="2:13" ht="15.75" customHeight="1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7"/>
    </row>
    <row r="853" spans="2:13" ht="15.75" customHeight="1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7"/>
    </row>
    <row r="854" spans="2:13" ht="15.75" customHeight="1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7"/>
    </row>
    <row r="855" spans="2:13" ht="15.75" customHeight="1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7"/>
    </row>
    <row r="856" spans="2:13" ht="15.75" customHeight="1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7"/>
    </row>
    <row r="857" spans="2:13" ht="15.75" customHeight="1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7"/>
    </row>
    <row r="858" spans="2:13" ht="15.75" customHeight="1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7"/>
    </row>
    <row r="859" spans="2:13" ht="15.75" customHeight="1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7"/>
    </row>
    <row r="860" spans="2:13" ht="15.75" customHeight="1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7"/>
    </row>
    <row r="861" spans="2:13" ht="15.75" customHeight="1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7"/>
    </row>
    <row r="862" spans="2:13" ht="15.75" customHeight="1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7"/>
    </row>
    <row r="863" spans="2:13" ht="15.75" customHeight="1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7"/>
    </row>
    <row r="864" spans="2:13" ht="15.75" customHeight="1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7"/>
    </row>
    <row r="865" spans="2:13" ht="15.75" customHeight="1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7"/>
    </row>
    <row r="866" spans="2:13" ht="15.75" customHeight="1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7"/>
    </row>
    <row r="867" spans="2:13" ht="15.75" customHeight="1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7"/>
    </row>
    <row r="868" spans="2:13" ht="15.75" customHeight="1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7"/>
    </row>
    <row r="869" spans="2:13" ht="15.75" customHeight="1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7"/>
    </row>
    <row r="870" spans="2:13" ht="15.75" customHeight="1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7"/>
    </row>
    <row r="871" spans="2:13" ht="15.75" customHeight="1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7"/>
    </row>
    <row r="872" spans="2:13" ht="15.75" customHeight="1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7"/>
    </row>
    <row r="873" spans="2:13" ht="15.75" customHeight="1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7"/>
    </row>
    <row r="874" spans="2:13" ht="15.75" customHeight="1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7"/>
    </row>
    <row r="875" spans="2:13" ht="15.75" customHeight="1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7"/>
    </row>
    <row r="876" spans="2:13" ht="15.75" customHeight="1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7"/>
    </row>
    <row r="877" spans="2:13" ht="15.75" customHeight="1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7"/>
    </row>
    <row r="878" spans="2:13" ht="15.75" customHeight="1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7"/>
    </row>
    <row r="879" spans="2:13" ht="15.75" customHeight="1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7"/>
    </row>
    <row r="880" spans="2:13" ht="15.75" customHeight="1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7"/>
    </row>
    <row r="881" spans="2:13" ht="15.75" customHeight="1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7"/>
    </row>
    <row r="882" spans="2:13" ht="15.75" customHeight="1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7"/>
    </row>
    <row r="883" spans="2:13" ht="15.75" customHeight="1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7"/>
    </row>
    <row r="884" spans="2:13" ht="15.75" customHeight="1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7"/>
    </row>
    <row r="885" spans="2:13" ht="15.75" customHeight="1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7"/>
    </row>
    <row r="886" spans="2:13" ht="15.75" customHeight="1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7"/>
    </row>
    <row r="887" spans="2:13" ht="15.75" customHeight="1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7"/>
    </row>
    <row r="888" spans="2:13" ht="15.75" customHeight="1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7"/>
    </row>
    <row r="889" spans="2:13" ht="15.75" customHeight="1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7"/>
    </row>
    <row r="890" spans="2:13" ht="15.75" customHeight="1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7"/>
    </row>
    <row r="891" spans="2:13" ht="15.75" customHeight="1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7"/>
    </row>
    <row r="892" spans="2:13" ht="15.75" customHeight="1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7"/>
    </row>
    <row r="893" spans="2:13" ht="15.75" customHeight="1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7"/>
    </row>
    <row r="894" spans="2:13" ht="15.75" customHeight="1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7"/>
    </row>
    <row r="895" spans="2:13" ht="15.75" customHeight="1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7"/>
    </row>
    <row r="896" spans="2:13" ht="15.75" customHeight="1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7"/>
    </row>
    <row r="897" spans="2:13" ht="15.75" customHeight="1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7"/>
    </row>
    <row r="898" spans="2:13" ht="15.75" customHeight="1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7"/>
    </row>
    <row r="899" spans="2:13" ht="15.75" customHeight="1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7"/>
    </row>
    <row r="900" spans="2:13" ht="15.75" customHeight="1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7"/>
    </row>
    <row r="901" spans="2:13" ht="15.75" customHeight="1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7"/>
    </row>
    <row r="902" spans="2:13" ht="15.75" customHeight="1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7"/>
    </row>
    <row r="903" spans="2:13" ht="15.75" customHeight="1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7"/>
    </row>
    <row r="904" spans="2:13" ht="15.75" customHeight="1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7"/>
    </row>
    <row r="905" spans="2:13" ht="15.75" customHeight="1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7"/>
    </row>
    <row r="906" spans="2:13" ht="15.75" customHeight="1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7"/>
    </row>
    <row r="907" spans="2:13" ht="15.75" customHeight="1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7"/>
    </row>
    <row r="908" spans="2:13" ht="15.75" customHeight="1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7"/>
    </row>
    <row r="909" spans="2:13" ht="15.75" customHeight="1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7"/>
    </row>
    <row r="910" spans="2:13" ht="15.75" customHeight="1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7"/>
    </row>
    <row r="911" spans="2:13" ht="15.75" customHeight="1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7"/>
    </row>
    <row r="912" spans="2:13" ht="15.75" customHeight="1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7"/>
    </row>
    <row r="913" spans="2:13" ht="15.75" customHeight="1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7"/>
    </row>
    <row r="914" spans="2:13" ht="15.75" customHeight="1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7"/>
    </row>
    <row r="915" spans="2:13" ht="15.75" customHeight="1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7"/>
    </row>
    <row r="916" spans="2:13" ht="15.75" customHeight="1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7"/>
    </row>
    <row r="917" spans="2:13" ht="15.75" customHeight="1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7"/>
    </row>
    <row r="918" spans="2:13" ht="15.75" customHeight="1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7"/>
    </row>
    <row r="919" spans="2:13" ht="15.75" customHeight="1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7"/>
    </row>
    <row r="920" spans="2:13" ht="15.75" customHeight="1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7"/>
    </row>
    <row r="921" spans="2:13" ht="15.75" customHeight="1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7"/>
    </row>
    <row r="922" spans="2:13" ht="15.75" customHeight="1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7"/>
    </row>
    <row r="923" spans="2:13" ht="15.75" customHeight="1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7"/>
    </row>
    <row r="924" spans="2:13" ht="15.75" customHeight="1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7"/>
    </row>
    <row r="925" spans="2:13" ht="15.75" customHeight="1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7"/>
    </row>
    <row r="926" spans="2:13" ht="15.75" customHeight="1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7"/>
    </row>
    <row r="927" spans="2:13" ht="15.75" customHeight="1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7"/>
    </row>
    <row r="928" spans="2:13" ht="15.75" customHeight="1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7"/>
    </row>
    <row r="929" spans="2:13" ht="15.75" customHeight="1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7"/>
    </row>
    <row r="930" spans="2:13" ht="15.75" customHeight="1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7"/>
    </row>
    <row r="931" spans="2:13" ht="15.75" customHeight="1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7"/>
    </row>
    <row r="932" spans="2:13" ht="15.75" customHeight="1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7"/>
    </row>
    <row r="933" spans="2:13" ht="15.75" customHeight="1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7"/>
    </row>
    <row r="934" spans="2:13" ht="15.75" customHeight="1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7"/>
    </row>
    <row r="935" spans="2:13" ht="15.75" customHeight="1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7"/>
    </row>
    <row r="936" spans="2:13" ht="15.75" customHeight="1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7"/>
    </row>
    <row r="937" spans="2:13" ht="15.75" customHeight="1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7"/>
    </row>
    <row r="938" spans="2:13" ht="15.75" customHeight="1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7"/>
    </row>
    <row r="939" spans="2:13" ht="15.75" customHeight="1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7"/>
    </row>
    <row r="940" spans="2:13" ht="15.75" customHeight="1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7"/>
    </row>
    <row r="941" spans="2:13" ht="15.75" customHeight="1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7"/>
    </row>
    <row r="942" spans="2:13" ht="15.75" customHeight="1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7"/>
    </row>
    <row r="943" spans="2:13" ht="15.75" customHeight="1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7"/>
    </row>
    <row r="944" spans="2:13" ht="15.75" customHeight="1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7"/>
    </row>
    <row r="945" spans="2:13" ht="15.75" customHeight="1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7"/>
    </row>
    <row r="946" spans="2:13" ht="15.75" customHeight="1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7"/>
    </row>
    <row r="947" spans="2:13" ht="15.75" customHeight="1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7"/>
    </row>
    <row r="948" spans="2:13" ht="15.75" customHeight="1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7"/>
    </row>
    <row r="949" spans="2:13" ht="15.75" customHeight="1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7"/>
    </row>
    <row r="950" spans="2:13" ht="15.75" customHeight="1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7"/>
    </row>
    <row r="951" spans="2:13" ht="15.75" customHeight="1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7"/>
    </row>
    <row r="952" spans="2:13" ht="15.75" customHeight="1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7"/>
    </row>
    <row r="953" spans="2:13" ht="15.75" customHeight="1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7"/>
    </row>
    <row r="954" spans="2:13" ht="15.75" customHeight="1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7"/>
    </row>
    <row r="955" spans="2:13" ht="15.75" customHeight="1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7"/>
    </row>
    <row r="956" spans="2:13" ht="15.75" customHeight="1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7"/>
    </row>
    <row r="957" spans="2:13" ht="15.75" customHeight="1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7"/>
    </row>
    <row r="958" spans="2:13" ht="15.75" customHeight="1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7"/>
    </row>
    <row r="959" spans="2:13" ht="15.75" customHeight="1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7"/>
    </row>
    <row r="960" spans="2:13" ht="15.75" customHeight="1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7"/>
    </row>
    <row r="961" spans="2:13" ht="15.75" customHeight="1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7"/>
    </row>
    <row r="962" spans="2:13" ht="15.75" customHeight="1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7"/>
    </row>
    <row r="963" spans="2:13" ht="15.75" customHeight="1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7"/>
    </row>
    <row r="964" spans="2:13" ht="15.75" customHeight="1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7"/>
    </row>
    <row r="965" spans="2:13" ht="15.75" customHeight="1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7"/>
    </row>
    <row r="966" spans="2:13" ht="15.75" customHeight="1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7"/>
    </row>
    <row r="967" spans="2:13" ht="15.75" customHeight="1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7"/>
    </row>
    <row r="968" spans="2:13" ht="15.75" customHeight="1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7"/>
    </row>
    <row r="969" spans="2:13" ht="15.75" customHeight="1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7"/>
    </row>
    <row r="970" spans="2:13" ht="15.75" customHeight="1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7"/>
    </row>
    <row r="971" spans="2:13" ht="15.75" customHeight="1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7"/>
    </row>
    <row r="972" spans="2:13" ht="15.75" customHeight="1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7"/>
    </row>
    <row r="973" spans="2:13" ht="15.75" customHeight="1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7"/>
    </row>
    <row r="974" spans="2:13" ht="15.75" customHeight="1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7"/>
    </row>
    <row r="975" spans="2:13" ht="15.75" customHeight="1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7"/>
    </row>
    <row r="976" spans="2:13" ht="15.75" customHeight="1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7"/>
    </row>
    <row r="977" spans="2:13" ht="15.75" customHeight="1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7"/>
    </row>
    <row r="978" spans="2:13" ht="15.75" customHeight="1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7"/>
    </row>
    <row r="979" spans="2:13" ht="15.75" customHeight="1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7"/>
    </row>
    <row r="980" spans="2:13" ht="15.75" customHeight="1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7"/>
    </row>
    <row r="981" spans="2:13" ht="15.75" customHeight="1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7"/>
    </row>
    <row r="982" spans="2:13" ht="15.75" customHeight="1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7"/>
    </row>
    <row r="983" spans="2:13" ht="15.75" customHeight="1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7"/>
    </row>
    <row r="984" spans="2:13" ht="15.75" customHeight="1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7"/>
    </row>
    <row r="985" spans="2:13" ht="15.75" customHeight="1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7"/>
    </row>
    <row r="986" spans="2:13" ht="15.75" customHeight="1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7"/>
    </row>
    <row r="987" spans="2:13" ht="15.75" customHeight="1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7"/>
    </row>
    <row r="988" spans="2:13" ht="15.75" customHeight="1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7"/>
    </row>
    <row r="989" spans="2:13" ht="15.75" customHeight="1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7"/>
    </row>
    <row r="990" spans="2:13" ht="15.75" customHeight="1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7"/>
    </row>
    <row r="991" spans="2:13" ht="15.75" customHeight="1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7"/>
    </row>
    <row r="992" spans="2:13" ht="15.75" customHeight="1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7"/>
    </row>
    <row r="993" spans="2:13" ht="15.75" customHeight="1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7"/>
    </row>
    <row r="994" spans="2:13" ht="15.75" customHeight="1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7"/>
    </row>
    <row r="995" spans="2:13" ht="15.75" customHeight="1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7"/>
    </row>
    <row r="996" spans="2:13" ht="15.75" customHeight="1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7"/>
    </row>
  </sheetData>
  <mergeCells count="103">
    <mergeCell ref="B23:B101"/>
    <mergeCell ref="C71:C77"/>
    <mergeCell ref="C78:C85"/>
    <mergeCell ref="C86:C100"/>
    <mergeCell ref="D78:D84"/>
    <mergeCell ref="D86:D89"/>
    <mergeCell ref="D90:D92"/>
    <mergeCell ref="D93:D95"/>
    <mergeCell ref="D96:D99"/>
    <mergeCell ref="C66:C70"/>
    <mergeCell ref="D77:G77"/>
    <mergeCell ref="M29:M30"/>
    <mergeCell ref="C29:C32"/>
    <mergeCell ref="D29:D31"/>
    <mergeCell ref="L29:L30"/>
    <mergeCell ref="E31:G31"/>
    <mergeCell ref="D32:G32"/>
    <mergeCell ref="C33:C36"/>
    <mergeCell ref="M33:M34"/>
    <mergeCell ref="M40:M41"/>
    <mergeCell ref="M43:M44"/>
    <mergeCell ref="M47:M50"/>
    <mergeCell ref="E16:E17"/>
    <mergeCell ref="C23:C25"/>
    <mergeCell ref="D23:D24"/>
    <mergeCell ref="D33:D35"/>
    <mergeCell ref="L33:L34"/>
    <mergeCell ref="E35:G35"/>
    <mergeCell ref="D36:G36"/>
    <mergeCell ref="C37:C39"/>
    <mergeCell ref="D37:D38"/>
    <mergeCell ref="E38:G38"/>
    <mergeCell ref="D39:G39"/>
    <mergeCell ref="C40:C46"/>
    <mergeCell ref="D40:D42"/>
    <mergeCell ref="D43:D45"/>
    <mergeCell ref="L40:L41"/>
    <mergeCell ref="E42:G42"/>
    <mergeCell ref="E45:G45"/>
    <mergeCell ref="D46:G46"/>
    <mergeCell ref="C47:C52"/>
    <mergeCell ref="D47:D51"/>
    <mergeCell ref="L47:L50"/>
    <mergeCell ref="E51:G51"/>
    <mergeCell ref="D3:L3"/>
    <mergeCell ref="D5:D18"/>
    <mergeCell ref="E5:E11"/>
    <mergeCell ref="F11:G11"/>
    <mergeCell ref="E12:E15"/>
    <mergeCell ref="F15:G15"/>
    <mergeCell ref="L66:L68"/>
    <mergeCell ref="L71:L74"/>
    <mergeCell ref="D71:D76"/>
    <mergeCell ref="D65:G65"/>
    <mergeCell ref="D66:D69"/>
    <mergeCell ref="E69:G69"/>
    <mergeCell ref="D70:G70"/>
    <mergeCell ref="E76:G76"/>
    <mergeCell ref="D52:G52"/>
    <mergeCell ref="F17:G17"/>
    <mergeCell ref="E18:G18"/>
    <mergeCell ref="B21:M21"/>
    <mergeCell ref="E24:G24"/>
    <mergeCell ref="D25:G25"/>
    <mergeCell ref="C26:C28"/>
    <mergeCell ref="D26:D27"/>
    <mergeCell ref="E27:G27"/>
    <mergeCell ref="D28:G28"/>
    <mergeCell ref="M96:M98"/>
    <mergeCell ref="E95:G95"/>
    <mergeCell ref="E99:G99"/>
    <mergeCell ref="D100:G100"/>
    <mergeCell ref="C101:G101"/>
    <mergeCell ref="E84:G84"/>
    <mergeCell ref="D85:G85"/>
    <mergeCell ref="L86:L88"/>
    <mergeCell ref="M86:M88"/>
    <mergeCell ref="E89:G89"/>
    <mergeCell ref="M90:M91"/>
    <mergeCell ref="E92:G92"/>
    <mergeCell ref="L90:L91"/>
    <mergeCell ref="L93:L94"/>
    <mergeCell ref="M93:M94"/>
    <mergeCell ref="L96:L98"/>
    <mergeCell ref="M62:M63"/>
    <mergeCell ref="C62:C65"/>
    <mergeCell ref="D62:D64"/>
    <mergeCell ref="L62:L63"/>
    <mergeCell ref="E64:G64"/>
    <mergeCell ref="M66:M68"/>
    <mergeCell ref="M71:M75"/>
    <mergeCell ref="C53:C55"/>
    <mergeCell ref="D53:D54"/>
    <mergeCell ref="E54:G54"/>
    <mergeCell ref="D55:G55"/>
    <mergeCell ref="C56:C58"/>
    <mergeCell ref="D56:D57"/>
    <mergeCell ref="E57:G57"/>
    <mergeCell ref="D58:G58"/>
    <mergeCell ref="C59:C61"/>
    <mergeCell ref="D59:D60"/>
    <mergeCell ref="E60:G60"/>
    <mergeCell ref="D61:G61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전산학부 22년도 상반기 예산안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2022-04-07T11:11:38Z</dcterms:created>
  <dcterms:modified xsi:type="dcterms:W3CDTF">2022-04-07T11:16:48Z</dcterms:modified>
</cp:coreProperties>
</file>