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82107\Downloads\"/>
    </mc:Choice>
  </mc:AlternateContent>
  <xr:revisionPtr revIDLastSave="0" documentId="13_ncr:1_{30875B82-629D-40EB-B5B9-CD0226C5F6F4}" xr6:coauthVersionLast="36" xr6:coauthVersionMax="36" xr10:uidLastSave="{00000000-0000-0000-0000-000000000000}"/>
  <bookViews>
    <workbookView xWindow="0" yWindow="0" windowWidth="17256" windowHeight="5208" xr2:uid="{00000000-000D-0000-FFFF-FFFF00000000}"/>
  </bookViews>
  <sheets>
    <sheet name="기층 기구" sheetId="1" r:id="rId1"/>
    <sheet name="중앙회계 지원 대상 기구" sheetId="2" r:id="rId2"/>
  </sheets>
  <calcPr calcId="191029"/>
</workbook>
</file>

<file path=xl/calcChain.xml><?xml version="1.0" encoding="utf-8"?>
<calcChain xmlns="http://schemas.openxmlformats.org/spreadsheetml/2006/main">
  <c r="J47" i="1" l="1"/>
  <c r="J49" i="1" l="1"/>
  <c r="J42" i="1"/>
  <c r="J41" i="1"/>
  <c r="I56" i="1" l="1"/>
  <c r="J56" i="1" s="1"/>
  <c r="I85" i="2"/>
  <c r="J85" i="2" s="1"/>
  <c r="H85" i="2"/>
  <c r="I80" i="2"/>
  <c r="J80" i="2" s="1"/>
  <c r="H80" i="2"/>
  <c r="I75" i="2"/>
  <c r="J75" i="2" s="1"/>
  <c r="H75" i="2"/>
  <c r="I58" i="2"/>
  <c r="J58" i="2" s="1"/>
  <c r="H58" i="2"/>
  <c r="H59" i="2" s="1"/>
  <c r="H67" i="2" s="1"/>
  <c r="J57" i="2"/>
  <c r="I56" i="2"/>
  <c r="I55" i="2"/>
  <c r="J55" i="2" s="1"/>
  <c r="H55" i="2"/>
  <c r="H56" i="2" s="1"/>
  <c r="J54" i="2"/>
  <c r="J53" i="2"/>
  <c r="J52" i="2"/>
  <c r="J51" i="2"/>
  <c r="I49" i="2"/>
  <c r="J49" i="2" s="1"/>
  <c r="H49" i="2"/>
  <c r="J48" i="2"/>
  <c r="J47" i="2"/>
  <c r="J46" i="2"/>
  <c r="J45" i="2"/>
  <c r="I44" i="2"/>
  <c r="H44" i="2"/>
  <c r="H50" i="2" s="1"/>
  <c r="J42" i="2"/>
  <c r="I41" i="2"/>
  <c r="J41" i="2" s="1"/>
  <c r="H41" i="2"/>
  <c r="J40" i="2"/>
  <c r="I40" i="2"/>
  <c r="H40" i="2"/>
  <c r="J39" i="2"/>
  <c r="J38" i="2"/>
  <c r="J37" i="2"/>
  <c r="J36" i="2"/>
  <c r="I36" i="2"/>
  <c r="H36" i="2"/>
  <c r="J35" i="2"/>
  <c r="J34" i="2"/>
  <c r="J33" i="2"/>
  <c r="I32" i="2"/>
  <c r="H32" i="2"/>
  <c r="H60" i="2" s="1"/>
  <c r="J31" i="2"/>
  <c r="I31" i="2"/>
  <c r="J30" i="2"/>
  <c r="I29" i="2"/>
  <c r="J29" i="2" s="1"/>
  <c r="H29" i="2"/>
  <c r="J28" i="2"/>
  <c r="J27" i="2"/>
  <c r="I22" i="2"/>
  <c r="J22" i="2" s="1"/>
  <c r="H22" i="2"/>
  <c r="H23" i="2" s="1"/>
  <c r="H66" i="2" s="1"/>
  <c r="H68" i="2" s="1"/>
  <c r="J21" i="2"/>
  <c r="J20" i="2"/>
  <c r="J19" i="2"/>
  <c r="J18" i="2"/>
  <c r="I18" i="2"/>
  <c r="I79" i="2" s="1"/>
  <c r="H18" i="2"/>
  <c r="H79" i="2" s="1"/>
  <c r="H81" i="2" s="1"/>
  <c r="J17" i="2"/>
  <c r="J16" i="2"/>
  <c r="J15" i="2"/>
  <c r="J14" i="2"/>
  <c r="J13" i="2"/>
  <c r="J12" i="2"/>
  <c r="I12" i="2"/>
  <c r="I74" i="2" s="1"/>
  <c r="H12" i="2"/>
  <c r="H74" i="2" s="1"/>
  <c r="H76" i="2" s="1"/>
  <c r="J11" i="2"/>
  <c r="J10" i="2"/>
  <c r="J9" i="2"/>
  <c r="J8" i="2"/>
  <c r="J7" i="2"/>
  <c r="J6" i="2"/>
  <c r="J5" i="2"/>
  <c r="I98" i="1"/>
  <c r="H98" i="1"/>
  <c r="H93" i="1"/>
  <c r="I88" i="1"/>
  <c r="H88" i="1"/>
  <c r="I83" i="1"/>
  <c r="H83" i="1"/>
  <c r="H65" i="1"/>
  <c r="J64" i="1"/>
  <c r="J63" i="1"/>
  <c r="J61" i="1"/>
  <c r="J59" i="1"/>
  <c r="J58" i="1"/>
  <c r="J57" i="1"/>
  <c r="J55" i="1"/>
  <c r="J54" i="1"/>
  <c r="J53" i="1"/>
  <c r="J52" i="1"/>
  <c r="I51" i="1"/>
  <c r="H51" i="1"/>
  <c r="J50" i="1"/>
  <c r="J48" i="1"/>
  <c r="J46" i="1"/>
  <c r="I44" i="1"/>
  <c r="H44" i="1"/>
  <c r="J43" i="1"/>
  <c r="J40" i="1"/>
  <c r="I39" i="1"/>
  <c r="H39" i="1"/>
  <c r="J38" i="1"/>
  <c r="I36" i="1"/>
  <c r="J36" i="1" s="1"/>
  <c r="H36" i="1"/>
  <c r="J35" i="1"/>
  <c r="H34" i="1"/>
  <c r="J33" i="1"/>
  <c r="J32" i="1"/>
  <c r="J31" i="1"/>
  <c r="J30" i="1"/>
  <c r="J29" i="1"/>
  <c r="J28" i="1"/>
  <c r="I27" i="1"/>
  <c r="J27" i="1" s="1"/>
  <c r="J26" i="1"/>
  <c r="J25" i="1"/>
  <c r="J24" i="1"/>
  <c r="J23" i="1"/>
  <c r="J22" i="1"/>
  <c r="I16" i="1"/>
  <c r="I82" i="1" s="1"/>
  <c r="H16" i="1"/>
  <c r="H92" i="1" s="1"/>
  <c r="J15" i="1"/>
  <c r="I14" i="1"/>
  <c r="I92" i="1" s="1"/>
  <c r="J13" i="1"/>
  <c r="J12" i="1"/>
  <c r="J10" i="1"/>
  <c r="J9" i="1"/>
  <c r="I8" i="1"/>
  <c r="J7" i="1"/>
  <c r="I6" i="1"/>
  <c r="I97" i="1" s="1"/>
  <c r="H6" i="1"/>
  <c r="H97" i="1" s="1"/>
  <c r="J5" i="1"/>
  <c r="J51" i="1" l="1"/>
  <c r="J44" i="1"/>
  <c r="H66" i="1"/>
  <c r="I34" i="1"/>
  <c r="J34" i="1" s="1"/>
  <c r="H45" i="1"/>
  <c r="H99" i="1"/>
  <c r="J98" i="1"/>
  <c r="J88" i="1"/>
  <c r="J83" i="1"/>
  <c r="I45" i="1"/>
  <c r="I65" i="1"/>
  <c r="J65" i="1" s="1"/>
  <c r="J6" i="1"/>
  <c r="J39" i="1"/>
  <c r="H8" i="1"/>
  <c r="H14" i="1" s="1"/>
  <c r="J14" i="1" s="1"/>
  <c r="J8" i="1"/>
  <c r="H37" i="1"/>
  <c r="H67" i="1" s="1"/>
  <c r="H75" i="1" s="1"/>
  <c r="H94" i="1"/>
  <c r="J92" i="1"/>
  <c r="I76" i="2"/>
  <c r="J76" i="2" s="1"/>
  <c r="J74" i="2"/>
  <c r="I81" i="2"/>
  <c r="J79" i="2"/>
  <c r="H87" i="1"/>
  <c r="H89" i="1" s="1"/>
  <c r="I84" i="1"/>
  <c r="J56" i="2"/>
  <c r="I99" i="1"/>
  <c r="J97" i="1"/>
  <c r="I17" i="1"/>
  <c r="I87" i="1"/>
  <c r="I23" i="2"/>
  <c r="I50" i="2"/>
  <c r="J50" i="2" s="1"/>
  <c r="H84" i="2"/>
  <c r="H86" i="2" s="1"/>
  <c r="I59" i="2"/>
  <c r="I84" i="2"/>
  <c r="I93" i="1"/>
  <c r="J93" i="1" s="1"/>
  <c r="J21" i="1"/>
  <c r="J32" i="2"/>
  <c r="J16" i="1"/>
  <c r="H82" i="1"/>
  <c r="H84" i="1" s="1"/>
  <c r="J44" i="2"/>
  <c r="I66" i="1" l="1"/>
  <c r="J66" i="1" s="1"/>
  <c r="I37" i="1"/>
  <c r="J37" i="1" s="1"/>
  <c r="H17" i="1"/>
  <c r="H74" i="1" s="1"/>
  <c r="H76" i="1" s="1"/>
  <c r="J45" i="1"/>
  <c r="I66" i="2"/>
  <c r="J23" i="2"/>
  <c r="J82" i="1"/>
  <c r="I89" i="1"/>
  <c r="J87" i="1"/>
  <c r="J84" i="1"/>
  <c r="I74" i="1"/>
  <c r="I86" i="2"/>
  <c r="J84" i="2"/>
  <c r="I94" i="1"/>
  <c r="I67" i="2"/>
  <c r="J67" i="2" s="1"/>
  <c r="J59" i="2"/>
  <c r="I60" i="2"/>
  <c r="J60" i="2" s="1"/>
  <c r="I67" i="1" l="1"/>
  <c r="J67" i="1" s="1"/>
  <c r="J17" i="1"/>
  <c r="J74" i="1"/>
  <c r="I68" i="2"/>
  <c r="J68" i="2" s="1"/>
  <c r="J66" i="2"/>
  <c r="I75" i="1" l="1"/>
  <c r="J75" i="1" s="1"/>
  <c r="I76" i="1" l="1"/>
  <c r="J76" i="1" s="1"/>
</calcChain>
</file>

<file path=xl/sharedStrings.xml><?xml version="1.0" encoding="utf-8"?>
<sst xmlns="http://schemas.openxmlformats.org/spreadsheetml/2006/main" count="722" uniqueCount="187">
  <si>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</si>
  <si>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</si>
  <si>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</si>
  <si>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</si>
  <si>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</si>
  <si>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</si>
  <si>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</si>
  <si>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</si>
  <si>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</si>
  <si>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STadium기획특임위원회</t>
  </si>
  <si>
    <t>학생</t>
  </si>
  <si>
    <t>학부 총학생회 지원금</t>
  </si>
  <si>
    <t>AA</t>
  </si>
  <si>
    <t>-</t>
  </si>
  <si>
    <t>계</t>
  </si>
  <si>
    <t>본회계</t>
  </si>
  <si>
    <t>학생지원팀 지원금</t>
  </si>
  <si>
    <t>BA</t>
  </si>
  <si>
    <t>자치</t>
  </si>
  <si>
    <t>외부 학교 지원금</t>
  </si>
  <si>
    <t>CA</t>
  </si>
  <si>
    <t>동아리연합회 지원금</t>
  </si>
  <si>
    <t>CB</t>
  </si>
  <si>
    <t>무대공연팀 보증금</t>
  </si>
  <si>
    <t>기타 지원금</t>
  </si>
  <si>
    <t>문자위</t>
  </si>
  <si>
    <t>문화자치기금</t>
  </si>
  <si>
    <t>DA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</si>
  <si>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</si>
  <si>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</si>
  <si>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</si>
  <si>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</si>
  <si>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</si>
  <si>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</si>
  <si>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</si>
  <si>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경기팀</t>
  </si>
  <si>
    <t>경기 진행</t>
  </si>
  <si>
    <t>축구공 4개</t>
  </si>
  <si>
    <t>A1</t>
  </si>
  <si>
    <t>농구공 2개</t>
  </si>
  <si>
    <t>A2</t>
  </si>
  <si>
    <t>야구공 30개</t>
  </si>
  <si>
    <t>A3</t>
  </si>
  <si>
    <t>셔틀콕 300개</t>
  </si>
  <si>
    <t>A4</t>
  </si>
  <si>
    <t>호루라기 8개</t>
  </si>
  <si>
    <t>A5</t>
  </si>
  <si>
    <t>배드민턴, 축구 점수판 총 4개</t>
  </si>
  <si>
    <t>A6</t>
  </si>
  <si>
    <t>경기용 시계(축구, 농구)</t>
  </si>
  <si>
    <t>A7</t>
  </si>
  <si>
    <t>이온음료</t>
  </si>
  <si>
    <t>A8</t>
  </si>
  <si>
    <t>다과비</t>
  </si>
  <si>
    <t>A9</t>
  </si>
  <si>
    <t>생수</t>
  </si>
  <si>
    <t>A10</t>
  </si>
  <si>
    <t>팀조끼</t>
  </si>
  <si>
    <t>심판비</t>
  </si>
  <si>
    <t>전문심판 고용 예정</t>
  </si>
  <si>
    <t>예비비</t>
  </si>
  <si>
    <t>경기 상품</t>
  </si>
  <si>
    <t>경기 우승상품</t>
  </si>
  <si>
    <t>B1</t>
  </si>
  <si>
    <t>합계</t>
  </si>
  <si>
    <t>공연팀</t>
  </si>
  <si>
    <t>무대 설치비</t>
  </si>
  <si>
    <t>C1</t>
  </si>
  <si>
    <t>공연 진행비</t>
  </si>
  <si>
    <t>사회자 근로비</t>
  </si>
  <si>
    <t>D1</t>
  </si>
  <si>
    <t>공연 상품비</t>
  </si>
  <si>
    <t>D2</t>
  </si>
  <si>
    <t>운영팀</t>
  </si>
  <si>
    <t>홍보</t>
  </si>
  <si>
    <t>현수막 인쇄</t>
  </si>
  <si>
    <t>E1</t>
  </si>
  <si>
    <t>팜플렛 인쇄</t>
  </si>
  <si>
    <t>E2</t>
  </si>
  <si>
    <t>1000부 인쇄</t>
  </si>
  <si>
    <t>인스타그램 홍보 상품비</t>
  </si>
  <si>
    <t>행사 운영비</t>
  </si>
  <si>
    <t>특별안전근로</t>
  </si>
  <si>
    <t>F1</t>
  </si>
  <si>
    <t>근로, 선수 식대비</t>
  </si>
  <si>
    <t>F2</t>
  </si>
  <si>
    <t>선수 1식, 실무단 2식 제공</t>
  </si>
  <si>
    <t>천막 설치비</t>
  </si>
  <si>
    <t>F3</t>
  </si>
  <si>
    <t>F4</t>
  </si>
  <si>
    <t>구급상자</t>
  </si>
  <si>
    <t>기획단 단체티</t>
  </si>
  <si>
    <t>기획단 회의비</t>
  </si>
  <si>
    <t>기획단 교통비</t>
  </si>
  <si>
    <t>행사 실무 필요 용품 구매</t>
  </si>
  <si>
    <t>스태프 명찰, 각종 포스터/안내지 인쇄, 필요 소품 구매 등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</si>
  <si>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</si>
  <si>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</si>
  <si>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</si>
  <si>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</si>
  <si>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</si>
  <si>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</si>
  <si>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</si>
  <si>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</si>
  <si>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</si>
  <si>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AB</t>
  </si>
  <si>
    <t>격려금</t>
  </si>
  <si>
    <t>AC</t>
  </si>
  <si>
    <t>예금결산이자</t>
  </si>
  <si>
    <t>AD</t>
  </si>
  <si>
    <t>학교 지원금</t>
  </si>
  <si>
    <t>광고 수익금</t>
  </si>
  <si>
    <t>자치 이월금</t>
  </si>
  <si>
    <t>단체장</t>
  </si>
  <si>
    <t>예시) 회의비</t>
  </si>
  <si>
    <t>회의비</t>
  </si>
  <si>
    <t>*재정의 출처에 따른 사업 수혜 대상자(Ex. 학생회비/과비 납부자) 필수 기입</t>
  </si>
  <si>
    <t>회의 출장비</t>
  </si>
  <si>
    <t>부서1</t>
  </si>
  <si>
    <t>예시) 개별연구 교류행사</t>
  </si>
  <si>
    <t>예시) 피자</t>
  </si>
  <si>
    <t>예시) 추첨상품</t>
  </si>
  <si>
    <t>C2</t>
  </si>
  <si>
    <t>예시) 문화상품권</t>
  </si>
  <si>
    <t>C3</t>
  </si>
  <si>
    <t>예시) 학생회 LT</t>
  </si>
  <si>
    <t>예시) 식대비용</t>
  </si>
  <si>
    <t>예시) 교통비</t>
  </si>
  <si>
    <t>예시) 숙소비</t>
  </si>
  <si>
    <t>D3</t>
  </si>
  <si>
    <t>부서2</t>
  </si>
  <si>
    <t>사업명1</t>
  </si>
  <si>
    <t>세부항목1</t>
  </si>
  <si>
    <t>예시) 사업수혜자: 과비 납부자</t>
  </si>
  <si>
    <t>세부항목1 예비비</t>
  </si>
  <si>
    <t>※ 예비비는 세부항목의 10% 이하</t>
  </si>
  <si>
    <t>사업명2</t>
  </si>
  <si>
    <t>예시) 사업수혜자: 학생회비 납부자</t>
  </si>
  <si>
    <t>세부항목2</t>
  </si>
  <si>
    <t>세부항목2 예비비</t>
  </si>
  <si>
    <t>부서3</t>
  </si>
  <si>
    <t>G1</t>
  </si>
  <si>
    <t>G2</t>
  </si>
  <si>
    <t>G3</t>
  </si>
  <si>
    <t>G4</t>
  </si>
  <si>
    <t>부서4</t>
  </si>
  <si>
    <t>H1</t>
  </si>
  <si>
    <t>전체 대항목 총계</t>
  </si>
  <si>
    <t>본회계</t>
    <phoneticPr fontId="12" type="noConversion"/>
  </si>
  <si>
    <t>자치</t>
    <phoneticPr fontId="12" type="noConversion"/>
  </si>
  <si>
    <t>A12</t>
    <phoneticPr fontId="12" type="noConversion"/>
  </si>
  <si>
    <t>A13</t>
    <phoneticPr fontId="12" type="noConversion"/>
  </si>
  <si>
    <t>A14</t>
    <phoneticPr fontId="12" type="noConversion"/>
  </si>
  <si>
    <t>예산출처 변경</t>
    <phoneticPr fontId="12" type="noConversion"/>
  </si>
  <si>
    <r>
      <t>동연</t>
    </r>
    <r>
      <rPr>
        <sz val="10"/>
        <rFont val="맑은 고딕"/>
        <family val="3"/>
        <charset val="129"/>
      </rPr>
      <t xml:space="preserve"> 현물 지원</t>
    </r>
    <phoneticPr fontId="12" type="noConversion"/>
  </si>
  <si>
    <r>
      <t>기존</t>
    </r>
    <r>
      <rPr>
        <sz val="10"/>
        <rFont val="맑은 고딕"/>
        <family val="2"/>
        <charset val="129"/>
      </rPr>
      <t xml:space="preserve"> 30만원에서 예산 조정</t>
    </r>
    <phoneticPr fontId="12" type="noConversion"/>
  </si>
  <si>
    <t>비상대책위원회 지원금</t>
    <phoneticPr fontId="12" type="noConversion"/>
  </si>
  <si>
    <t>CC</t>
    <phoneticPr fontId="12" type="noConversion"/>
  </si>
  <si>
    <t>CD</t>
    <phoneticPr fontId="12" type="noConversion"/>
  </si>
  <si>
    <t>CE</t>
    <phoneticPr fontId="12" type="noConversion"/>
  </si>
  <si>
    <t>F5</t>
    <phoneticPr fontId="12" type="noConversion"/>
  </si>
  <si>
    <t>F6</t>
    <phoneticPr fontId="12" type="noConversion"/>
  </si>
  <si>
    <t>F7</t>
    <phoneticPr fontId="12" type="noConversion"/>
  </si>
  <si>
    <t>F8</t>
    <phoneticPr fontId="12" type="noConversion"/>
  </si>
  <si>
    <t>F10</t>
    <phoneticPr fontId="12" type="noConversion"/>
  </si>
  <si>
    <r>
      <t>현금</t>
    </r>
    <r>
      <rPr>
        <sz val="10"/>
        <color rgb="FF000000"/>
        <rFont val="맑은 고딕"/>
        <family val="3"/>
        <charset val="129"/>
      </rPr>
      <t xml:space="preserve"> 지원 &gt; 현물 지원으로 변경</t>
    </r>
    <phoneticPr fontId="12" type="noConversion"/>
  </si>
  <si>
    <t>자치</t>
    <phoneticPr fontId="12" type="noConversion"/>
  </si>
  <si>
    <t>공연 보증금 환급</t>
    <phoneticPr fontId="12" type="noConversion"/>
  </si>
  <si>
    <t>D2</t>
    <phoneticPr fontId="12" type="noConversion"/>
  </si>
  <si>
    <t>D3</t>
    <phoneticPr fontId="12" type="noConversion"/>
  </si>
  <si>
    <t>-</t>
    <phoneticPr fontId="12" type="noConversion"/>
  </si>
  <si>
    <t>팜플렛 광고 수입금(50만원 예정)</t>
    <phoneticPr fontId="12" type="noConversion"/>
  </si>
  <si>
    <t>기존 100만원에서 예산 조정</t>
    <phoneticPr fontId="12" type="noConversion"/>
  </si>
  <si>
    <t>학생</t>
    <phoneticPr fontId="12" type="noConversion"/>
  </si>
  <si>
    <t>D4</t>
    <phoneticPr fontId="12" type="noConversion"/>
  </si>
  <si>
    <t>학생</t>
    <phoneticPr fontId="12" type="noConversion"/>
  </si>
  <si>
    <t>인스타그램 홍보 상품비</t>
    <phoneticPr fontId="12" type="noConversion"/>
  </si>
  <si>
    <t>-%</t>
  </si>
  <si>
    <t>F9</t>
    <phoneticPr fontId="12" type="noConversion"/>
  </si>
  <si>
    <t>F11</t>
    <phoneticPr fontId="12" type="noConversion"/>
  </si>
  <si>
    <t>F12</t>
    <phoneticPr fontId="12" type="noConversion"/>
  </si>
  <si>
    <t>F13</t>
    <phoneticPr fontId="12" type="noConversion"/>
  </si>
  <si>
    <t>본회계</t>
    <phoneticPr fontId="12" type="noConversion"/>
  </si>
  <si>
    <t>E3</t>
    <phoneticPr fontId="12" type="noConversion"/>
  </si>
  <si>
    <t>E4</t>
    <phoneticPr fontId="12" type="noConversion"/>
  </si>
  <si>
    <t>E5</t>
    <phoneticPr fontId="12" type="noConversion"/>
  </si>
  <si>
    <t>예산출처 변경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</si>
</sst>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176" formatCode="[$₩-412]#,##0"/>
    <numFmt numFmtId="177" formatCode="0.0%"/>
    <numFmt numFmtId="178" formatCode="&quot;₩&quot;#,##0"/>
  </numFmts>
  <fonts count="23">
    <font>
      <sz val="10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Calibri"/>
    </font>
    <font>
      <sz val="10"/>
      <color theme="1"/>
      <name val="Arial"/>
    </font>
    <font>
      <sz val="10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0"/>
      <color theme="1"/>
      <name val="Arial"/>
    </font>
    <font>
      <sz val="10"/>
      <color theme="1"/>
      <name val="Calibri"/>
    </font>
    <font>
      <sz val="10"/>
      <color rgb="FF000000"/>
      <name val="Malgun Gothic"/>
      <family val="3"/>
      <charset val="129"/>
    </font>
    <font>
      <sz val="10"/>
      <color theme="1"/>
      <name val="Calibri"/>
      <scheme val="minor"/>
    </font>
    <font>
      <i/>
      <sz val="10"/>
      <color rgb="FFB7B7B7"/>
      <name val="Arial"/>
    </font>
    <font>
      <sz val="8"/>
      <name val="Calibri"/>
      <family val="3"/>
      <charset val="129"/>
      <scheme val="minor"/>
    </font>
    <font>
      <sz val="10"/>
      <color rgb="FFFF0000"/>
      <name val="Arial"/>
      <family val="2"/>
    </font>
    <font>
      <sz val="10"/>
      <color rgb="FFFF0000"/>
      <name val="Malgun Gothic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</font>
    <font>
      <sz val="10"/>
      <name val="맑은 고딕"/>
      <family val="2"/>
      <charset val="129"/>
    </font>
    <font>
      <u/>
      <sz val="10"/>
      <color rgb="FF000000"/>
      <name val="맑은 고딕"/>
      <family val="3"/>
      <charset val="129"/>
    </font>
    <font>
      <sz val="10"/>
      <color rgb="FF000000"/>
      <name val="Calibri"/>
      <family val="2"/>
      <scheme val="minor"/>
    </font>
    <font>
      <sz val="10"/>
      <name val="Malgun Gothic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21" fillId="0" borderId="15"/>
  </cellStyleXfs>
  <cellXfs count="17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/>
    </xf>
    <xf numFmtId="176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176" fontId="9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176" fontId="1" fillId="4" borderId="13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wrapText="1"/>
    </xf>
    <xf numFmtId="176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77" fontId="2" fillId="2" borderId="5" xfId="0" applyNumberFormat="1" applyFont="1" applyFill="1" applyBorder="1" applyAlignment="1">
      <alignment horizontal="center" vertical="center"/>
    </xf>
    <xf numFmtId="176" fontId="9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9" fillId="4" borderId="9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/>
    </xf>
    <xf numFmtId="10" fontId="1" fillId="8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 wrapText="1"/>
    </xf>
    <xf numFmtId="10" fontId="1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0" borderId="7" xfId="0" applyNumberFormat="1" applyFont="1" applyBorder="1" applyAlignment="1">
      <alignment horizontal="center" wrapText="1"/>
    </xf>
    <xf numFmtId="176" fontId="1" fillId="0" borderId="9" xfId="0" applyNumberFormat="1" applyFont="1" applyBorder="1" applyAlignment="1">
      <alignment horizontal="center" wrapText="1"/>
    </xf>
    <xf numFmtId="176" fontId="1" fillId="4" borderId="13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9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13" fillId="0" borderId="9" xfId="0" quotePrefix="1" applyFont="1" applyBorder="1" applyAlignment="1">
      <alignment horizontal="center" vertical="center"/>
    </xf>
    <xf numFmtId="6" fontId="13" fillId="0" borderId="9" xfId="0" quotePrefix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wrapText="1"/>
    </xf>
    <xf numFmtId="0" fontId="20" fillId="0" borderId="5" xfId="0" applyFont="1" applyBorder="1" applyAlignment="1">
      <alignment horizontal="left" vertical="center"/>
    </xf>
    <xf numFmtId="176" fontId="16" fillId="4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wrapText="1"/>
    </xf>
    <xf numFmtId="176" fontId="16" fillId="0" borderId="13" xfId="0" applyNumberFormat="1" applyFont="1" applyBorder="1" applyAlignment="1">
      <alignment horizontal="center" wrapText="1"/>
    </xf>
    <xf numFmtId="176" fontId="16" fillId="0" borderId="9" xfId="0" applyNumberFormat="1" applyFont="1" applyBorder="1" applyAlignment="1">
      <alignment horizontal="center" wrapText="1"/>
    </xf>
    <xf numFmtId="176" fontId="16" fillId="4" borderId="13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0" fontId="16" fillId="0" borderId="5" xfId="1" applyNumberFormat="1" applyFont="1" applyBorder="1" applyAlignment="1">
      <alignment horizontal="center" vertical="center"/>
    </xf>
    <xf numFmtId="176" fontId="9" fillId="0" borderId="13" xfId="1" applyNumberFormat="1" applyFont="1" applyBorder="1" applyAlignment="1">
      <alignment horizontal="center" vertical="center"/>
    </xf>
    <xf numFmtId="176" fontId="16" fillId="4" borderId="5" xfId="1" applyNumberFormat="1" applyFont="1" applyFill="1" applyBorder="1" applyAlignment="1">
      <alignment horizontal="center" vertical="center"/>
    </xf>
    <xf numFmtId="176" fontId="9" fillId="4" borderId="5" xfId="1" applyNumberFormat="1" applyFont="1" applyFill="1" applyBorder="1" applyAlignment="1">
      <alignment horizontal="center" vertical="center"/>
    </xf>
    <xf numFmtId="10" fontId="16" fillId="0" borderId="5" xfId="1" applyNumberFormat="1" applyFont="1" applyBorder="1" applyAlignment="1">
      <alignment horizontal="center" vertical="center"/>
    </xf>
    <xf numFmtId="176" fontId="16" fillId="4" borderId="5" xfId="1" applyNumberFormat="1" applyFont="1" applyFill="1" applyBorder="1" applyAlignment="1">
      <alignment horizontal="center" vertical="center"/>
    </xf>
    <xf numFmtId="176" fontId="9" fillId="4" borderId="5" xfId="1" applyNumberFormat="1" applyFont="1" applyFill="1" applyBorder="1" applyAlignment="1">
      <alignment horizontal="center" vertical="center"/>
    </xf>
    <xf numFmtId="176" fontId="9" fillId="4" borderId="13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/>
    <xf numFmtId="176" fontId="2" fillId="5" borderId="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/>
    <xf numFmtId="0" fontId="4" fillId="0" borderId="6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4" borderId="8" xfId="0" applyFont="1" applyFill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1" fillId="0" borderId="8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upang.com/vp/products/67699922?itemId=68693300&amp;vendorItemId=3545970916&amp;q=%EA%B5%AC%EA%B8%89%EC%83%81%EC%9E%90%EC%84%B8%ED%8A%B8&amp;itemsCount=36&amp;searchId=c3641dac4de64f0ba93d64ff443d4594&amp;rank=12&amp;isAddedCart=" TargetMode="External"/><Relationship Id="rId1" Type="http://schemas.openxmlformats.org/officeDocument/2006/relationships/hyperlink" Target="https://www.coupang.com/vp/products/162466283?itemId=466804561&amp;vendorItemId=4163985416&amp;q=%EA%B2%BD%EA%B8%B0+%EC%A1%B0%EB%81%BC&amp;itemsCount=36&amp;searchId=b62aafcf107b4fe7864e0c48ff8ac21b&amp;rank=3&amp;isAddedCart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5"/>
  <sheetViews>
    <sheetView tabSelected="1" topLeftCell="D1" workbookViewId="0">
      <selection activeCell="F32" sqref="F32"/>
    </sheetView>
  </sheetViews>
  <sheetFormatPr defaultColWidth="14.44140625" defaultRowHeight="15" customHeight="1"/>
  <cols>
    <col min="1" max="3" width="12.6640625" customWidth="1"/>
    <col min="4" max="4" width="22.33203125" customWidth="1"/>
    <col min="5" max="5" width="12.88671875" customWidth="1"/>
    <col min="6" max="6" width="29.109375" customWidth="1"/>
    <col min="7" max="7" width="12.6640625" customWidth="1"/>
    <col min="8" max="8" width="20.5546875" customWidth="1"/>
    <col min="9" max="9" width="13.33203125" customWidth="1"/>
    <col min="10" max="10" width="13.109375" customWidth="1"/>
    <col min="11" max="11" width="24" customWidth="1"/>
    <col min="12" max="12" width="26.44140625" customWidth="1"/>
    <col min="13" max="29" width="12.66406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42" t="s">
        <v>0</v>
      </c>
      <c r="E3" s="143"/>
      <c r="F3" s="143"/>
      <c r="G3" s="143"/>
      <c r="H3" s="143"/>
      <c r="I3" s="143"/>
      <c r="J3" s="143"/>
      <c r="K3" s="14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51" t="s">
        <v>9</v>
      </c>
      <c r="E5" s="146" t="s">
        <v>10</v>
      </c>
      <c r="F5" s="6" t="s">
        <v>11</v>
      </c>
      <c r="G5" s="7" t="s">
        <v>12</v>
      </c>
      <c r="H5" s="8" t="s">
        <v>13</v>
      </c>
      <c r="I5" s="9">
        <v>0</v>
      </c>
      <c r="J5" s="10" t="str">
        <f t="shared" ref="J5:J17" si="0">IFERROR(I5/H5,"-%")</f>
        <v>-%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50"/>
      <c r="E6" s="147"/>
      <c r="F6" s="145" t="s">
        <v>14</v>
      </c>
      <c r="G6" s="144"/>
      <c r="H6" s="12">
        <f t="shared" ref="H6:I6" si="1">SUM(H5)</f>
        <v>0</v>
      </c>
      <c r="I6" s="13">
        <f t="shared" si="1"/>
        <v>0</v>
      </c>
      <c r="J6" s="14" t="str">
        <f t="shared" si="0"/>
        <v>-%</v>
      </c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50"/>
      <c r="E7" s="146" t="s">
        <v>15</v>
      </c>
      <c r="F7" s="16" t="s">
        <v>16</v>
      </c>
      <c r="G7" s="17" t="s">
        <v>17</v>
      </c>
      <c r="H7" s="18" t="s">
        <v>13</v>
      </c>
      <c r="I7" s="18">
        <v>5000000</v>
      </c>
      <c r="J7" s="10" t="str">
        <f t="shared" si="0"/>
        <v>-%</v>
      </c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50"/>
      <c r="E8" s="150"/>
      <c r="F8" s="145" t="s">
        <v>14</v>
      </c>
      <c r="G8" s="144"/>
      <c r="H8" s="12">
        <f>SUM(H6:H7)</f>
        <v>0</v>
      </c>
      <c r="I8" s="12">
        <f>SUM(I7)</f>
        <v>5000000</v>
      </c>
      <c r="J8" s="14" t="str">
        <f t="shared" si="0"/>
        <v>-%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50"/>
      <c r="E9" s="149" t="s">
        <v>18</v>
      </c>
      <c r="F9" s="19" t="s">
        <v>19</v>
      </c>
      <c r="G9" s="17" t="s">
        <v>20</v>
      </c>
      <c r="H9" s="18" t="s">
        <v>13</v>
      </c>
      <c r="I9" s="20">
        <v>0</v>
      </c>
      <c r="J9" s="10" t="str">
        <f t="shared" si="0"/>
        <v>-%</v>
      </c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50"/>
      <c r="E10" s="150"/>
      <c r="F10" s="98" t="s">
        <v>21</v>
      </c>
      <c r="G10" s="99" t="s">
        <v>22</v>
      </c>
      <c r="H10" s="100" t="s">
        <v>13</v>
      </c>
      <c r="I10" s="101">
        <v>0</v>
      </c>
      <c r="J10" s="10" t="str">
        <f t="shared" si="0"/>
        <v>-%</v>
      </c>
      <c r="K10" s="125" t="s">
        <v>165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39"/>
      <c r="B11" s="39"/>
      <c r="C11" s="2"/>
      <c r="D11" s="150"/>
      <c r="E11" s="150"/>
      <c r="F11" s="113" t="s">
        <v>156</v>
      </c>
      <c r="G11" s="115" t="s">
        <v>157</v>
      </c>
      <c r="H11" s="116"/>
      <c r="I11" s="117">
        <v>3000000</v>
      </c>
      <c r="J11" s="10"/>
      <c r="K11" s="17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5.75" customHeight="1">
      <c r="A12" s="1"/>
      <c r="B12" s="1"/>
      <c r="C12" s="2"/>
      <c r="D12" s="150"/>
      <c r="E12" s="150"/>
      <c r="F12" s="19" t="s">
        <v>23</v>
      </c>
      <c r="G12" s="114" t="s">
        <v>158</v>
      </c>
      <c r="H12" s="18"/>
      <c r="I12" s="20">
        <v>0</v>
      </c>
      <c r="J12" s="10" t="str">
        <f t="shared" si="0"/>
        <v>-%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50"/>
      <c r="E13" s="150"/>
      <c r="F13" s="106" t="s">
        <v>24</v>
      </c>
      <c r="G13" s="99" t="s">
        <v>159</v>
      </c>
      <c r="H13" s="100" t="s">
        <v>13</v>
      </c>
      <c r="I13" s="101">
        <v>0</v>
      </c>
      <c r="J13" s="10" t="str">
        <f t="shared" si="0"/>
        <v>-%</v>
      </c>
      <c r="K13" s="131" t="s">
        <v>171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50"/>
      <c r="E14" s="147"/>
      <c r="F14" s="145" t="s">
        <v>14</v>
      </c>
      <c r="G14" s="144"/>
      <c r="H14" s="12">
        <f>SUM(H7:H13)</f>
        <v>0</v>
      </c>
      <c r="I14" s="12">
        <f>SUM(I9:I13)</f>
        <v>3000000</v>
      </c>
      <c r="J14" s="14" t="str">
        <f t="shared" si="0"/>
        <v>-%</v>
      </c>
      <c r="K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50"/>
      <c r="E15" s="146" t="s">
        <v>25</v>
      </c>
      <c r="F15" s="19" t="s">
        <v>26</v>
      </c>
      <c r="G15" s="21" t="s">
        <v>27</v>
      </c>
      <c r="H15" s="18" t="s">
        <v>13</v>
      </c>
      <c r="I15" s="20">
        <v>6000000</v>
      </c>
      <c r="J15" s="10" t="str">
        <f t="shared" si="0"/>
        <v>-%</v>
      </c>
      <c r="K15" s="2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50"/>
      <c r="E16" s="147"/>
      <c r="F16" s="145" t="s">
        <v>14</v>
      </c>
      <c r="G16" s="144"/>
      <c r="H16" s="12">
        <f t="shared" ref="H16:I16" si="2">SUM(H15)</f>
        <v>0</v>
      </c>
      <c r="I16" s="12">
        <f t="shared" si="2"/>
        <v>6000000</v>
      </c>
      <c r="J16" s="14" t="str">
        <f t="shared" si="0"/>
        <v>-%</v>
      </c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47"/>
      <c r="E17" s="154" t="s">
        <v>28</v>
      </c>
      <c r="F17" s="143"/>
      <c r="G17" s="144"/>
      <c r="H17" s="23">
        <f>SUM(H6,H14,H16)</f>
        <v>0</v>
      </c>
      <c r="I17" s="24">
        <f>SUM(I6,I8,I14,I16)</f>
        <v>14000000</v>
      </c>
      <c r="J17" s="25" t="str">
        <f t="shared" si="0"/>
        <v>-%</v>
      </c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1"/>
      <c r="D18" s="1"/>
      <c r="E18" s="1"/>
      <c r="F18" s="1"/>
      <c r="G18" s="1"/>
      <c r="H18" s="27"/>
      <c r="I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55" t="s">
        <v>29</v>
      </c>
      <c r="C19" s="143"/>
      <c r="D19" s="143"/>
      <c r="E19" s="143"/>
      <c r="F19" s="143"/>
      <c r="G19" s="143"/>
      <c r="H19" s="143"/>
      <c r="I19" s="143"/>
      <c r="J19" s="143"/>
      <c r="K19" s="14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29" t="s">
        <v>1</v>
      </c>
      <c r="C20" s="30" t="s">
        <v>30</v>
      </c>
      <c r="D20" s="30" t="s">
        <v>31</v>
      </c>
      <c r="E20" s="30" t="s">
        <v>2</v>
      </c>
      <c r="F20" s="30" t="s">
        <v>32</v>
      </c>
      <c r="G20" s="31" t="s">
        <v>4</v>
      </c>
      <c r="H20" s="31" t="s">
        <v>5</v>
      </c>
      <c r="I20" s="31" t="s">
        <v>33</v>
      </c>
      <c r="J20" s="32" t="s">
        <v>7</v>
      </c>
      <c r="K20" s="33" t="s">
        <v>34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60" t="s">
        <v>9</v>
      </c>
      <c r="C21" s="157" t="s">
        <v>35</v>
      </c>
      <c r="D21" s="152" t="s">
        <v>36</v>
      </c>
      <c r="E21" s="35" t="s">
        <v>18</v>
      </c>
      <c r="F21" s="102" t="s">
        <v>37</v>
      </c>
      <c r="G21" s="102" t="s">
        <v>38</v>
      </c>
      <c r="H21" s="102" t="s">
        <v>13</v>
      </c>
      <c r="I21" s="102">
        <v>0</v>
      </c>
      <c r="J21" s="10" t="str">
        <f t="shared" ref="J21:J67" si="3">IFERROR(I21/H21,"-%")</f>
        <v>-%</v>
      </c>
      <c r="K21" s="110" t="s">
        <v>154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50"/>
      <c r="C22" s="150"/>
      <c r="D22" s="150"/>
      <c r="E22" s="35" t="s">
        <v>18</v>
      </c>
      <c r="F22" s="103" t="s">
        <v>39</v>
      </c>
      <c r="G22" s="100" t="s">
        <v>40</v>
      </c>
      <c r="H22" s="102" t="s">
        <v>13</v>
      </c>
      <c r="I22" s="102">
        <v>0</v>
      </c>
      <c r="J22" s="10" t="str">
        <f t="shared" si="3"/>
        <v>-%</v>
      </c>
      <c r="K22" s="110" t="s">
        <v>154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50"/>
      <c r="C23" s="150"/>
      <c r="D23" s="150"/>
      <c r="E23" s="35" t="s">
        <v>18</v>
      </c>
      <c r="F23" s="103" t="s">
        <v>41</v>
      </c>
      <c r="G23" s="102" t="s">
        <v>42</v>
      </c>
      <c r="H23" s="102" t="s">
        <v>13</v>
      </c>
      <c r="I23" s="102">
        <v>0</v>
      </c>
      <c r="J23" s="10" t="str">
        <f t="shared" si="3"/>
        <v>-%</v>
      </c>
      <c r="K23" s="110" t="s">
        <v>154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50"/>
      <c r="C24" s="150"/>
      <c r="D24" s="150"/>
      <c r="E24" s="18" t="s">
        <v>18</v>
      </c>
      <c r="F24" s="103" t="s">
        <v>43</v>
      </c>
      <c r="G24" s="100" t="s">
        <v>44</v>
      </c>
      <c r="H24" s="102" t="s">
        <v>13</v>
      </c>
      <c r="I24" s="102">
        <v>0</v>
      </c>
      <c r="J24" s="10" t="str">
        <f t="shared" si="3"/>
        <v>-%</v>
      </c>
      <c r="K24" s="110" t="s">
        <v>154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50"/>
      <c r="C25" s="150"/>
      <c r="D25" s="150"/>
      <c r="E25" s="35" t="s">
        <v>18</v>
      </c>
      <c r="F25" s="103" t="s">
        <v>45</v>
      </c>
      <c r="G25" s="102" t="s">
        <v>46</v>
      </c>
      <c r="H25" s="102" t="s">
        <v>13</v>
      </c>
      <c r="I25" s="102">
        <v>0</v>
      </c>
      <c r="J25" s="10" t="str">
        <f t="shared" si="3"/>
        <v>-%</v>
      </c>
      <c r="K25" s="110" t="s">
        <v>154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50"/>
      <c r="C26" s="150"/>
      <c r="D26" s="150"/>
      <c r="E26" s="35" t="s">
        <v>18</v>
      </c>
      <c r="F26" s="103" t="s">
        <v>47</v>
      </c>
      <c r="G26" s="100" t="s">
        <v>48</v>
      </c>
      <c r="H26" s="102" t="s">
        <v>13</v>
      </c>
      <c r="I26" s="102">
        <v>0</v>
      </c>
      <c r="J26" s="10" t="str">
        <f t="shared" si="3"/>
        <v>-%</v>
      </c>
      <c r="K26" s="110" t="s">
        <v>154</v>
      </c>
      <c r="L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50"/>
      <c r="C27" s="150"/>
      <c r="D27" s="150"/>
      <c r="E27" s="35" t="s">
        <v>18</v>
      </c>
      <c r="F27" s="38" t="s">
        <v>49</v>
      </c>
      <c r="G27" s="36" t="s">
        <v>50</v>
      </c>
      <c r="H27" s="36" t="s">
        <v>13</v>
      </c>
      <c r="I27" s="36">
        <f>39800*2</f>
        <v>79600</v>
      </c>
      <c r="J27" s="10" t="str">
        <f t="shared" si="3"/>
        <v>-%</v>
      </c>
      <c r="K27" s="110"/>
      <c r="L27" s="3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50"/>
      <c r="C28" s="150"/>
      <c r="D28" s="150"/>
      <c r="E28" s="35" t="s">
        <v>18</v>
      </c>
      <c r="F28" s="103" t="s">
        <v>51</v>
      </c>
      <c r="G28" s="100" t="s">
        <v>52</v>
      </c>
      <c r="H28" s="102" t="s">
        <v>13</v>
      </c>
      <c r="I28" s="104">
        <v>0</v>
      </c>
      <c r="J28" s="10" t="str">
        <f t="shared" si="3"/>
        <v>-%</v>
      </c>
      <c r="K28" s="110" t="s">
        <v>154</v>
      </c>
      <c r="L28" s="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50"/>
      <c r="C29" s="150"/>
      <c r="D29" s="150"/>
      <c r="E29" s="35" t="s">
        <v>18</v>
      </c>
      <c r="F29" s="103" t="s">
        <v>53</v>
      </c>
      <c r="G29" s="102" t="s">
        <v>54</v>
      </c>
      <c r="H29" s="102" t="s">
        <v>13</v>
      </c>
      <c r="I29" s="105">
        <v>0</v>
      </c>
      <c r="J29" s="10" t="str">
        <f t="shared" si="3"/>
        <v>-%</v>
      </c>
      <c r="K29" s="110" t="s">
        <v>154</v>
      </c>
      <c r="L29" s="3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50"/>
      <c r="C30" s="150"/>
      <c r="D30" s="150"/>
      <c r="E30" s="107" t="s">
        <v>149</v>
      </c>
      <c r="F30" s="175" t="s">
        <v>55</v>
      </c>
      <c r="G30" s="116" t="s">
        <v>56</v>
      </c>
      <c r="H30" s="176" t="s">
        <v>13</v>
      </c>
      <c r="I30" s="176">
        <v>200000</v>
      </c>
      <c r="J30" s="10" t="str">
        <f t="shared" si="3"/>
        <v>-%</v>
      </c>
      <c r="K30" s="111"/>
      <c r="L30" s="3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50"/>
      <c r="C31" s="150"/>
      <c r="D31" s="150"/>
      <c r="E31" s="35" t="s">
        <v>15</v>
      </c>
      <c r="F31" s="103" t="s">
        <v>57</v>
      </c>
      <c r="G31" s="102" t="s">
        <v>150</v>
      </c>
      <c r="H31" s="102" t="s">
        <v>13</v>
      </c>
      <c r="I31" s="102">
        <v>100000</v>
      </c>
      <c r="J31" s="10" t="str">
        <f t="shared" si="3"/>
        <v>-%</v>
      </c>
      <c r="K31" s="112" t="s">
        <v>155</v>
      </c>
      <c r="L31" s="3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50"/>
      <c r="C32" s="150"/>
      <c r="D32" s="150"/>
      <c r="E32" s="35" t="s">
        <v>15</v>
      </c>
      <c r="F32" s="38" t="s">
        <v>58</v>
      </c>
      <c r="G32" s="109" t="s">
        <v>151</v>
      </c>
      <c r="H32" s="36" t="s">
        <v>13</v>
      </c>
      <c r="I32" s="36">
        <v>1500000</v>
      </c>
      <c r="J32" s="10" t="str">
        <f t="shared" si="3"/>
        <v>-%</v>
      </c>
      <c r="K32" s="40" t="s">
        <v>59</v>
      </c>
      <c r="L32" s="3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50"/>
      <c r="C33" s="150"/>
      <c r="D33" s="150"/>
      <c r="E33" s="35" t="s">
        <v>15</v>
      </c>
      <c r="F33" s="38" t="s">
        <v>60</v>
      </c>
      <c r="G33" s="108" t="s">
        <v>152</v>
      </c>
      <c r="H33" s="36" t="s">
        <v>13</v>
      </c>
      <c r="I33" s="36">
        <v>200000</v>
      </c>
      <c r="J33" s="10" t="str">
        <f t="shared" si="3"/>
        <v>-%</v>
      </c>
      <c r="K33" s="4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50"/>
      <c r="C34" s="150"/>
      <c r="D34" s="147"/>
      <c r="E34" s="163" t="s">
        <v>14</v>
      </c>
      <c r="F34" s="164"/>
      <c r="G34" s="164"/>
      <c r="H34" s="12">
        <f>SUM(H21:H33)</f>
        <v>0</v>
      </c>
      <c r="I34" s="42">
        <f>SUM(I21:I33)</f>
        <v>2079600</v>
      </c>
      <c r="J34" s="14" t="str">
        <f t="shared" si="3"/>
        <v>-%</v>
      </c>
      <c r="K34" s="4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50"/>
      <c r="C35" s="150"/>
      <c r="D35" s="152" t="s">
        <v>61</v>
      </c>
      <c r="E35" s="35" t="s">
        <v>149</v>
      </c>
      <c r="F35" s="102" t="s">
        <v>62</v>
      </c>
      <c r="G35" s="102" t="s">
        <v>63</v>
      </c>
      <c r="H35" s="102" t="s">
        <v>13</v>
      </c>
      <c r="I35" s="102">
        <v>850000</v>
      </c>
      <c r="J35" s="10" t="str">
        <f t="shared" si="3"/>
        <v>-%</v>
      </c>
      <c r="K35" s="131" t="s">
        <v>172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50"/>
      <c r="C36" s="150"/>
      <c r="D36" s="147"/>
      <c r="E36" s="153" t="s">
        <v>14</v>
      </c>
      <c r="F36" s="143"/>
      <c r="G36" s="144"/>
      <c r="H36" s="45">
        <f t="shared" ref="H36:I36" si="4">SUM(H35)</f>
        <v>0</v>
      </c>
      <c r="I36" s="45">
        <f t="shared" si="4"/>
        <v>850000</v>
      </c>
      <c r="J36" s="14" t="str">
        <f t="shared" si="3"/>
        <v>-%</v>
      </c>
      <c r="K36" s="4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50"/>
      <c r="C37" s="147"/>
      <c r="D37" s="148" t="s">
        <v>64</v>
      </c>
      <c r="E37" s="143"/>
      <c r="F37" s="143"/>
      <c r="G37" s="144"/>
      <c r="H37" s="46">
        <f t="shared" ref="H37:I37" si="5">SUM(H34, H36)</f>
        <v>0</v>
      </c>
      <c r="I37" s="46">
        <f t="shared" si="5"/>
        <v>2929600</v>
      </c>
      <c r="J37" s="47" t="str">
        <f t="shared" si="3"/>
        <v>-%</v>
      </c>
      <c r="K37" s="4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50"/>
      <c r="C38" s="158" t="s">
        <v>65</v>
      </c>
      <c r="D38" s="162" t="s">
        <v>66</v>
      </c>
      <c r="E38" s="49" t="s">
        <v>25</v>
      </c>
      <c r="F38" s="50" t="s">
        <v>66</v>
      </c>
      <c r="G38" s="51" t="s">
        <v>67</v>
      </c>
      <c r="H38" s="36" t="s">
        <v>13</v>
      </c>
      <c r="I38" s="36">
        <v>5500000</v>
      </c>
      <c r="J38" s="10" t="str">
        <f t="shared" si="3"/>
        <v>-%</v>
      </c>
      <c r="K38" s="5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50"/>
      <c r="C39" s="159"/>
      <c r="D39" s="147"/>
      <c r="E39" s="153" t="s">
        <v>14</v>
      </c>
      <c r="F39" s="143"/>
      <c r="G39" s="144"/>
      <c r="H39" s="45">
        <f>SUM(H38)</f>
        <v>0</v>
      </c>
      <c r="I39" s="45">
        <f>SUM(I38)</f>
        <v>5500000</v>
      </c>
      <c r="J39" s="14" t="str">
        <f t="shared" si="3"/>
        <v>-%</v>
      </c>
      <c r="K39" s="4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50"/>
      <c r="C40" s="159"/>
      <c r="D40" s="161" t="s">
        <v>68</v>
      </c>
      <c r="E40" s="35" t="s">
        <v>15</v>
      </c>
      <c r="F40" s="50" t="s">
        <v>69</v>
      </c>
      <c r="G40" s="51" t="s">
        <v>70</v>
      </c>
      <c r="H40" s="53" t="s">
        <v>13</v>
      </c>
      <c r="I40" s="53">
        <v>100000</v>
      </c>
      <c r="J40" s="10" t="str">
        <f t="shared" si="3"/>
        <v>-%</v>
      </c>
      <c r="K40" s="5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39"/>
      <c r="B41" s="150"/>
      <c r="C41" s="159"/>
      <c r="D41" s="161"/>
      <c r="E41" s="126" t="s">
        <v>166</v>
      </c>
      <c r="F41" s="127" t="s">
        <v>167</v>
      </c>
      <c r="G41" s="128" t="s">
        <v>168</v>
      </c>
      <c r="H41" s="130" t="s">
        <v>170</v>
      </c>
      <c r="I41" s="88">
        <v>0</v>
      </c>
      <c r="J41" s="10" t="str">
        <f t="shared" si="3"/>
        <v>-%</v>
      </c>
      <c r="K41" s="54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ht="15.75" customHeight="1">
      <c r="A42" s="39"/>
      <c r="B42" s="150"/>
      <c r="C42" s="159"/>
      <c r="D42" s="161"/>
      <c r="E42" s="119" t="s">
        <v>173</v>
      </c>
      <c r="F42" s="55" t="s">
        <v>71</v>
      </c>
      <c r="G42" s="129" t="s">
        <v>169</v>
      </c>
      <c r="H42" s="89" t="s">
        <v>13</v>
      </c>
      <c r="I42" s="88">
        <v>0</v>
      </c>
      <c r="J42" s="10" t="str">
        <f t="shared" ref="J42" si="6">IFERROR(I42/H42,"-%")</f>
        <v>-%</v>
      </c>
      <c r="K42" s="54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ht="15.75" customHeight="1">
      <c r="A43" s="1"/>
      <c r="B43" s="150"/>
      <c r="C43" s="159"/>
      <c r="D43" s="150"/>
      <c r="E43" s="119" t="s">
        <v>149</v>
      </c>
      <c r="F43" s="55" t="s">
        <v>71</v>
      </c>
      <c r="G43" s="129" t="s">
        <v>174</v>
      </c>
      <c r="H43" s="56" t="s">
        <v>13</v>
      </c>
      <c r="I43" s="53">
        <v>1000000</v>
      </c>
      <c r="J43" s="10" t="str">
        <f t="shared" si="3"/>
        <v>-%</v>
      </c>
      <c r="K43" s="5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50"/>
      <c r="C44" s="159"/>
      <c r="D44" s="147"/>
      <c r="E44" s="153" t="s">
        <v>14</v>
      </c>
      <c r="F44" s="143"/>
      <c r="G44" s="144"/>
      <c r="H44" s="45">
        <f t="shared" ref="H44:I44" si="7">SUM(H40:H43)</f>
        <v>0</v>
      </c>
      <c r="I44" s="45">
        <f t="shared" si="7"/>
        <v>1100000</v>
      </c>
      <c r="J44" s="14" t="str">
        <f t="shared" si="3"/>
        <v>-%</v>
      </c>
      <c r="K44" s="4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50"/>
      <c r="C45" s="159"/>
      <c r="D45" s="148" t="s">
        <v>64</v>
      </c>
      <c r="E45" s="143"/>
      <c r="F45" s="143"/>
      <c r="G45" s="144"/>
      <c r="H45" s="46">
        <f t="shared" ref="H45:I45" si="8">SUM(H39, H44)</f>
        <v>0</v>
      </c>
      <c r="I45" s="46">
        <f t="shared" si="8"/>
        <v>6600000</v>
      </c>
      <c r="J45" s="47" t="str">
        <f t="shared" si="3"/>
        <v>-%</v>
      </c>
      <c r="K45" s="4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50"/>
      <c r="C46" s="152" t="s">
        <v>73</v>
      </c>
      <c r="D46" s="157" t="s">
        <v>74</v>
      </c>
      <c r="E46" s="18" t="s">
        <v>18</v>
      </c>
      <c r="F46" s="173" t="s">
        <v>75</v>
      </c>
      <c r="G46" s="100" t="s">
        <v>76</v>
      </c>
      <c r="H46" s="100" t="s">
        <v>13</v>
      </c>
      <c r="I46" s="100">
        <v>0</v>
      </c>
      <c r="J46" s="10" t="str">
        <f t="shared" si="3"/>
        <v>-%</v>
      </c>
      <c r="K46" s="58" t="s">
        <v>186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39"/>
      <c r="B47" s="150"/>
      <c r="C47" s="170"/>
      <c r="D47" s="171"/>
      <c r="E47" s="172" t="s">
        <v>182</v>
      </c>
      <c r="F47" s="173" t="s">
        <v>75</v>
      </c>
      <c r="G47" s="174" t="s">
        <v>78</v>
      </c>
      <c r="H47" s="100"/>
      <c r="I47" s="100">
        <v>200000</v>
      </c>
      <c r="J47" s="10" t="str">
        <f t="shared" si="3"/>
        <v>-%</v>
      </c>
      <c r="K47" s="5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ht="15.75" customHeight="1">
      <c r="A48" s="1"/>
      <c r="B48" s="150"/>
      <c r="C48" s="150"/>
      <c r="D48" s="150"/>
      <c r="E48" s="35" t="s">
        <v>18</v>
      </c>
      <c r="F48" s="34" t="s">
        <v>77</v>
      </c>
      <c r="G48" s="133" t="s">
        <v>183</v>
      </c>
      <c r="H48" s="18" t="s">
        <v>13</v>
      </c>
      <c r="I48" s="18">
        <v>400000</v>
      </c>
      <c r="J48" s="10" t="str">
        <f t="shared" si="3"/>
        <v>-%</v>
      </c>
      <c r="K48" s="58" t="s">
        <v>79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39"/>
      <c r="B49" s="150"/>
      <c r="C49" s="150"/>
      <c r="D49" s="150"/>
      <c r="E49" s="132" t="s">
        <v>175</v>
      </c>
      <c r="F49" s="97" t="s">
        <v>176</v>
      </c>
      <c r="G49" s="109" t="s">
        <v>184</v>
      </c>
      <c r="H49" s="109" t="s">
        <v>170</v>
      </c>
      <c r="I49" s="70">
        <v>0</v>
      </c>
      <c r="J49" s="10" t="str">
        <f t="shared" si="3"/>
        <v>-%</v>
      </c>
      <c r="K49" s="5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1:29" ht="15.75" customHeight="1">
      <c r="A50" s="1"/>
      <c r="B50" s="150"/>
      <c r="C50" s="150"/>
      <c r="D50" s="150"/>
      <c r="E50" s="118" t="s">
        <v>149</v>
      </c>
      <c r="F50" s="34" t="s">
        <v>80</v>
      </c>
      <c r="G50" s="109" t="s">
        <v>185</v>
      </c>
      <c r="H50" s="18" t="s">
        <v>13</v>
      </c>
      <c r="I50" s="18">
        <v>500000</v>
      </c>
      <c r="J50" s="10" t="str">
        <f t="shared" si="3"/>
        <v>-%</v>
      </c>
      <c r="K50" s="5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50"/>
      <c r="C51" s="150"/>
      <c r="D51" s="147"/>
      <c r="E51" s="153" t="s">
        <v>14</v>
      </c>
      <c r="F51" s="143"/>
      <c r="G51" s="144"/>
      <c r="H51" s="12">
        <f t="shared" ref="H51:I51" si="9">SUM(H46:H50)</f>
        <v>0</v>
      </c>
      <c r="I51" s="12">
        <f t="shared" si="9"/>
        <v>1100000</v>
      </c>
      <c r="J51" s="14" t="str">
        <f t="shared" si="3"/>
        <v>-%</v>
      </c>
      <c r="K51" s="5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50"/>
      <c r="C52" s="150"/>
      <c r="D52" s="152" t="s">
        <v>81</v>
      </c>
      <c r="E52" s="35" t="s">
        <v>15</v>
      </c>
      <c r="F52" s="60" t="s">
        <v>82</v>
      </c>
      <c r="G52" s="56" t="s">
        <v>83</v>
      </c>
      <c r="H52" s="56" t="s">
        <v>13</v>
      </c>
      <c r="I52" s="56">
        <v>1000000</v>
      </c>
      <c r="J52" s="10" t="str">
        <f t="shared" si="3"/>
        <v>-%</v>
      </c>
      <c r="K52" s="6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50"/>
      <c r="C53" s="150"/>
      <c r="D53" s="150"/>
      <c r="E53" s="35" t="s">
        <v>15</v>
      </c>
      <c r="F53" s="60" t="s">
        <v>84</v>
      </c>
      <c r="G53" s="56" t="s">
        <v>85</v>
      </c>
      <c r="H53" s="56" t="s">
        <v>13</v>
      </c>
      <c r="I53" s="56">
        <v>1000000</v>
      </c>
      <c r="J53" s="10" t="str">
        <f t="shared" si="3"/>
        <v>-%</v>
      </c>
      <c r="K53" s="44" t="s">
        <v>86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50"/>
      <c r="C54" s="150"/>
      <c r="D54" s="150"/>
      <c r="E54" s="35" t="s">
        <v>25</v>
      </c>
      <c r="F54" s="60" t="s">
        <v>87</v>
      </c>
      <c r="G54" s="56" t="s">
        <v>88</v>
      </c>
      <c r="H54" s="56" t="s">
        <v>13</v>
      </c>
      <c r="I54" s="56">
        <v>500000</v>
      </c>
      <c r="J54" s="10" t="str">
        <f t="shared" si="3"/>
        <v>-%</v>
      </c>
      <c r="K54" s="6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50"/>
      <c r="C55" s="150"/>
      <c r="D55" s="150"/>
      <c r="E55" s="35" t="s">
        <v>15</v>
      </c>
      <c r="F55" s="60" t="s">
        <v>87</v>
      </c>
      <c r="G55" s="56" t="s">
        <v>89</v>
      </c>
      <c r="H55" s="56" t="s">
        <v>13</v>
      </c>
      <c r="I55" s="56">
        <v>200000</v>
      </c>
      <c r="J55" s="10" t="str">
        <f t="shared" si="3"/>
        <v>-%</v>
      </c>
      <c r="K55" s="6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39"/>
      <c r="B56" s="150"/>
      <c r="C56" s="150"/>
      <c r="D56" s="150"/>
      <c r="E56" s="35" t="s">
        <v>148</v>
      </c>
      <c r="F56" s="122" t="s">
        <v>90</v>
      </c>
      <c r="G56" s="123" t="s">
        <v>160</v>
      </c>
      <c r="H56" s="123" t="s">
        <v>13</v>
      </c>
      <c r="I56" s="123">
        <f>22000*4</f>
        <v>88000</v>
      </c>
      <c r="J56" s="124" t="str">
        <f t="shared" ref="J56" si="10">IFERROR(I56/H56,"-%")</f>
        <v>-%</v>
      </c>
      <c r="K56" s="120" t="s">
        <v>153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29" ht="15.75" customHeight="1">
      <c r="A57" s="1"/>
      <c r="B57" s="150"/>
      <c r="C57" s="150"/>
      <c r="D57" s="150"/>
      <c r="E57" s="35" t="s">
        <v>18</v>
      </c>
      <c r="F57" s="122" t="s">
        <v>90</v>
      </c>
      <c r="G57" s="123" t="s">
        <v>161</v>
      </c>
      <c r="H57" s="123" t="s">
        <v>13</v>
      </c>
      <c r="I57" s="123">
        <v>0</v>
      </c>
      <c r="J57" s="124" t="str">
        <f t="shared" si="3"/>
        <v>-%</v>
      </c>
      <c r="K57" s="120" t="s">
        <v>153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50"/>
      <c r="C58" s="150"/>
      <c r="D58" s="150"/>
      <c r="E58" s="35" t="s">
        <v>15</v>
      </c>
      <c r="F58" s="60" t="s">
        <v>91</v>
      </c>
      <c r="G58" s="121" t="s">
        <v>162</v>
      </c>
      <c r="H58" s="56" t="s">
        <v>13</v>
      </c>
      <c r="I58" s="56">
        <v>100000</v>
      </c>
      <c r="J58" s="10" t="str">
        <f t="shared" si="3"/>
        <v>-%</v>
      </c>
      <c r="K58" s="4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50"/>
      <c r="C59" s="150"/>
      <c r="D59" s="150"/>
      <c r="E59" s="35" t="s">
        <v>15</v>
      </c>
      <c r="F59" s="60" t="s">
        <v>92</v>
      </c>
      <c r="G59" s="121" t="s">
        <v>163</v>
      </c>
      <c r="H59" s="56" t="s">
        <v>13</v>
      </c>
      <c r="I59" s="56">
        <v>300000</v>
      </c>
      <c r="J59" s="10" t="str">
        <f t="shared" si="3"/>
        <v>-%</v>
      </c>
      <c r="K59" s="4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39"/>
      <c r="B60" s="150"/>
      <c r="C60" s="150"/>
      <c r="D60" s="150"/>
      <c r="E60" s="135" t="s">
        <v>10</v>
      </c>
      <c r="F60" s="137" t="s">
        <v>93</v>
      </c>
      <c r="G60" s="136" t="s">
        <v>178</v>
      </c>
      <c r="H60" s="136" t="s">
        <v>13</v>
      </c>
      <c r="I60" s="136">
        <v>0</v>
      </c>
      <c r="J60" s="134" t="s">
        <v>177</v>
      </c>
      <c r="K60" s="61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ht="15.75" customHeight="1">
      <c r="A61" s="1"/>
      <c r="B61" s="150"/>
      <c r="C61" s="150"/>
      <c r="D61" s="150"/>
      <c r="E61" s="60" t="s">
        <v>149</v>
      </c>
      <c r="F61" s="60" t="s">
        <v>93</v>
      </c>
      <c r="G61" s="121" t="s">
        <v>164</v>
      </c>
      <c r="H61" s="56" t="s">
        <v>13</v>
      </c>
      <c r="I61" s="56">
        <v>200000</v>
      </c>
      <c r="J61" s="10" t="str">
        <f t="shared" si="3"/>
        <v>-%</v>
      </c>
      <c r="K61" s="4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39"/>
      <c r="B62" s="150"/>
      <c r="C62" s="150"/>
      <c r="D62" s="150"/>
      <c r="E62" s="141" t="s">
        <v>10</v>
      </c>
      <c r="F62" s="140" t="s">
        <v>94</v>
      </c>
      <c r="G62" s="139" t="s">
        <v>179</v>
      </c>
      <c r="H62" s="139" t="s">
        <v>13</v>
      </c>
      <c r="I62" s="139">
        <v>0</v>
      </c>
      <c r="J62" s="138" t="s">
        <v>177</v>
      </c>
      <c r="K62" s="61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5.75" customHeight="1">
      <c r="A63" s="1"/>
      <c r="B63" s="150"/>
      <c r="C63" s="150"/>
      <c r="D63" s="150"/>
      <c r="E63" s="62" t="s">
        <v>149</v>
      </c>
      <c r="F63" s="60" t="s">
        <v>94</v>
      </c>
      <c r="G63" s="121" t="s">
        <v>180</v>
      </c>
      <c r="H63" s="56" t="s">
        <v>13</v>
      </c>
      <c r="I63" s="56">
        <v>300000</v>
      </c>
      <c r="J63" s="10" t="str">
        <f t="shared" si="3"/>
        <v>-%</v>
      </c>
      <c r="K63" s="44" t="s">
        <v>95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50"/>
      <c r="C64" s="150"/>
      <c r="D64" s="150"/>
      <c r="E64" s="35" t="s">
        <v>15</v>
      </c>
      <c r="F64" s="56" t="s">
        <v>60</v>
      </c>
      <c r="G64" s="121" t="s">
        <v>181</v>
      </c>
      <c r="H64" s="56" t="s">
        <v>13</v>
      </c>
      <c r="I64" s="56">
        <v>300000</v>
      </c>
      <c r="J64" s="10" t="str">
        <f t="shared" si="3"/>
        <v>-%</v>
      </c>
      <c r="K64" s="5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50"/>
      <c r="C65" s="150"/>
      <c r="D65" s="147"/>
      <c r="E65" s="153" t="s">
        <v>14</v>
      </c>
      <c r="F65" s="143"/>
      <c r="G65" s="144"/>
      <c r="H65" s="12">
        <f>SUM(H52:H54)</f>
        <v>0</v>
      </c>
      <c r="I65" s="12">
        <f>SUM(I52:I64)</f>
        <v>3988000</v>
      </c>
      <c r="J65" s="14" t="str">
        <f t="shared" si="3"/>
        <v>-%</v>
      </c>
      <c r="K65" s="5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50"/>
      <c r="C66" s="147"/>
      <c r="D66" s="148" t="s">
        <v>64</v>
      </c>
      <c r="E66" s="143"/>
      <c r="F66" s="143"/>
      <c r="G66" s="144"/>
      <c r="H66" s="46">
        <f t="shared" ref="H66:I66" si="11">SUM(H51, H65)</f>
        <v>0</v>
      </c>
      <c r="I66" s="46">
        <f t="shared" si="11"/>
        <v>5088000</v>
      </c>
      <c r="J66" s="47" t="str">
        <f t="shared" si="3"/>
        <v>-%</v>
      </c>
      <c r="K66" s="4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47"/>
      <c r="C67" s="156" t="s">
        <v>28</v>
      </c>
      <c r="D67" s="143"/>
      <c r="E67" s="143"/>
      <c r="F67" s="143"/>
      <c r="G67" s="144"/>
      <c r="H67" s="63">
        <f>SUM(H37, H45, H66)</f>
        <v>0</v>
      </c>
      <c r="I67" s="63">
        <f>SUM(I37, I45, I66)</f>
        <v>14617600</v>
      </c>
      <c r="J67" s="25" t="str">
        <f t="shared" si="3"/>
        <v>-%</v>
      </c>
      <c r="K67" s="6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1" t="s">
        <v>28</v>
      </c>
      <c r="H73" s="65" t="s">
        <v>96</v>
      </c>
      <c r="I73" s="66" t="s">
        <v>97</v>
      </c>
      <c r="J73" s="67" t="s">
        <v>98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68"/>
      <c r="G74" s="69" t="s">
        <v>0</v>
      </c>
      <c r="H74" s="70">
        <f>H17</f>
        <v>0</v>
      </c>
      <c r="I74" s="70">
        <f>I17</f>
        <v>14000000</v>
      </c>
      <c r="J74" s="10" t="str">
        <f t="shared" ref="J74:J76" si="12">IFERROR(I74/H74,"-%")</f>
        <v>-%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68"/>
      <c r="G75" s="69" t="s">
        <v>29</v>
      </c>
      <c r="H75" s="70">
        <f t="shared" ref="H75:I75" si="13">H67</f>
        <v>0</v>
      </c>
      <c r="I75" s="70">
        <f t="shared" si="13"/>
        <v>14617600</v>
      </c>
      <c r="J75" s="10" t="str">
        <f t="shared" si="12"/>
        <v>-%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68"/>
      <c r="G76" s="71" t="s">
        <v>99</v>
      </c>
      <c r="H76" s="72">
        <f t="shared" ref="H76:I76" si="14">H74-H75</f>
        <v>0</v>
      </c>
      <c r="I76" s="72">
        <f t="shared" si="14"/>
        <v>-617600</v>
      </c>
      <c r="J76" s="73" t="str">
        <f t="shared" si="12"/>
        <v>-%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68"/>
      <c r="G77" s="68"/>
      <c r="H77" s="68"/>
      <c r="I77" s="6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7" t="s">
        <v>25</v>
      </c>
      <c r="H81" s="65" t="s">
        <v>96</v>
      </c>
      <c r="I81" s="66" t="s">
        <v>97</v>
      </c>
      <c r="J81" s="67" t="s">
        <v>98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69" t="s">
        <v>0</v>
      </c>
      <c r="H82" s="70">
        <f>H6</f>
        <v>0</v>
      </c>
      <c r="I82" s="70">
        <f>I16</f>
        <v>6000000</v>
      </c>
      <c r="J82" s="74" t="str">
        <f t="shared" ref="J82:J83" si="15">IFERROR(I82/H82,"-%")</f>
        <v>-%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69" t="s">
        <v>29</v>
      </c>
      <c r="H83" s="70">
        <f>SUMIF(E19:E67, "학생", H19:H67)</f>
        <v>0</v>
      </c>
      <c r="I83" s="70">
        <f>SUMIF(E19:E67, "문자위", I19:I67)</f>
        <v>6000000</v>
      </c>
      <c r="J83" s="74" t="str">
        <f t="shared" si="15"/>
        <v>-%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71" t="s">
        <v>99</v>
      </c>
      <c r="H84" s="72">
        <f t="shared" ref="H84:I84" si="16">H82-H83</f>
        <v>0</v>
      </c>
      <c r="I84" s="72">
        <f t="shared" si="16"/>
        <v>0</v>
      </c>
      <c r="J84" s="75" t="str">
        <f>IFERROR(I84/H84, "%")</f>
        <v>%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1" t="s">
        <v>15</v>
      </c>
      <c r="H86" s="65" t="s">
        <v>96</v>
      </c>
      <c r="I86" s="66" t="s">
        <v>97</v>
      </c>
      <c r="J86" s="67" t="s">
        <v>98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69" t="s">
        <v>0</v>
      </c>
      <c r="H87" s="70">
        <f>H14</f>
        <v>0</v>
      </c>
      <c r="I87" s="70">
        <f>I8</f>
        <v>5000000</v>
      </c>
      <c r="J87" s="10" t="str">
        <f t="shared" ref="J87:J88" si="17">IFERROR(I87/H87,"-%")</f>
        <v>-%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69" t="s">
        <v>29</v>
      </c>
      <c r="H88" s="70">
        <f>SUMIF(E19:E67, "본회계", H19:H67)</f>
        <v>0</v>
      </c>
      <c r="I88" s="70">
        <f>SUMIF(E19:E67, "본회계", I19:I67)</f>
        <v>5088000</v>
      </c>
      <c r="J88" s="10" t="str">
        <f t="shared" si="17"/>
        <v>-%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71" t="s">
        <v>99</v>
      </c>
      <c r="H89" s="72">
        <f t="shared" ref="H89:I89" si="18">H87-H88</f>
        <v>0</v>
      </c>
      <c r="I89" s="72">
        <f t="shared" si="18"/>
        <v>-88000</v>
      </c>
      <c r="J89" s="73">
        <v>1.0058823530000001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7" t="s">
        <v>18</v>
      </c>
      <c r="H91" s="65" t="s">
        <v>96</v>
      </c>
      <c r="I91" s="66" t="s">
        <v>97</v>
      </c>
      <c r="J91" s="67" t="s">
        <v>98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69" t="s">
        <v>0</v>
      </c>
      <c r="H92" s="70">
        <f>H16</f>
        <v>0</v>
      </c>
      <c r="I92" s="70">
        <f>I14</f>
        <v>3000000</v>
      </c>
      <c r="J92" s="10" t="str">
        <f t="shared" ref="J92:J93" si="19">IFERROR(I92/H92,"-%")</f>
        <v>-%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69" t="s">
        <v>29</v>
      </c>
      <c r="H93" s="70">
        <f>SUMIF(E19:E67, "자치", H19:H67)</f>
        <v>0</v>
      </c>
      <c r="I93" s="70">
        <f>SUMIF(E19:E67, "자치", I19:I67)</f>
        <v>3529600</v>
      </c>
      <c r="J93" s="11" t="str">
        <f t="shared" si="19"/>
        <v>-%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71" t="s">
        <v>99</v>
      </c>
      <c r="H94" s="72">
        <f t="shared" ref="H94:I94" si="20">H92-H93</f>
        <v>0</v>
      </c>
      <c r="I94" s="72">
        <f t="shared" si="20"/>
        <v>-529600</v>
      </c>
      <c r="J94" s="73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7" t="s">
        <v>10</v>
      </c>
      <c r="H96" s="65" t="s">
        <v>96</v>
      </c>
      <c r="I96" s="66" t="s">
        <v>97</v>
      </c>
      <c r="J96" s="67" t="s">
        <v>98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69" t="s">
        <v>0</v>
      </c>
      <c r="H97" s="70">
        <f>H6</f>
        <v>0</v>
      </c>
      <c r="I97" s="70">
        <f>I6</f>
        <v>0</v>
      </c>
      <c r="J97" s="10" t="str">
        <f t="shared" ref="J97:J98" si="21">IFERROR(I97/H97,"-%")</f>
        <v>-%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69" t="s">
        <v>29</v>
      </c>
      <c r="H98" s="70">
        <f>SUMIF(D19:D67, "학생", H19:H67)</f>
        <v>0</v>
      </c>
      <c r="I98" s="70">
        <f>SUMIF(E19:E67, "학생", I19:I67)</f>
        <v>0</v>
      </c>
      <c r="J98" s="11" t="str">
        <f t="shared" si="21"/>
        <v>-%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71" t="s">
        <v>99</v>
      </c>
      <c r="H99" s="72">
        <f t="shared" ref="H99:I99" si="22">H97-H98</f>
        <v>0</v>
      </c>
      <c r="I99" s="72">
        <f t="shared" si="22"/>
        <v>0</v>
      </c>
      <c r="J99" s="73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G295" s="76"/>
      <c r="H295" s="76"/>
      <c r="I295" s="76"/>
      <c r="J295" s="76"/>
    </row>
    <row r="296" spans="1:29" ht="15.75" customHeight="1">
      <c r="G296" s="76"/>
      <c r="H296" s="76"/>
      <c r="I296" s="76"/>
      <c r="J296" s="76"/>
    </row>
    <row r="297" spans="1:29" ht="15.75" customHeight="1">
      <c r="G297" s="76"/>
      <c r="H297" s="76"/>
      <c r="I297" s="76"/>
      <c r="J297" s="76"/>
    </row>
    <row r="298" spans="1:29" ht="15.75" customHeight="1">
      <c r="G298" s="76"/>
      <c r="H298" s="76"/>
      <c r="I298" s="76"/>
      <c r="J298" s="76"/>
    </row>
    <row r="299" spans="1:29" ht="15.75" customHeight="1">
      <c r="G299" s="76"/>
      <c r="H299" s="76"/>
      <c r="I299" s="76"/>
      <c r="J299" s="76"/>
    </row>
    <row r="300" spans="1:29" ht="15.75" customHeight="1">
      <c r="G300" s="76"/>
      <c r="H300" s="76"/>
      <c r="I300" s="76"/>
      <c r="J300" s="76"/>
    </row>
    <row r="301" spans="1:29" ht="15.75" customHeight="1">
      <c r="G301" s="76"/>
      <c r="H301" s="76"/>
      <c r="I301" s="76"/>
      <c r="J301" s="76"/>
    </row>
    <row r="302" spans="1:29" ht="15.75" customHeight="1">
      <c r="G302" s="76"/>
      <c r="H302" s="76"/>
      <c r="I302" s="76"/>
      <c r="J302" s="76"/>
    </row>
    <row r="303" spans="1:29" ht="15.75" customHeight="1">
      <c r="G303" s="76"/>
      <c r="H303" s="76"/>
      <c r="I303" s="76"/>
      <c r="J303" s="76"/>
    </row>
    <row r="304" spans="1:29" ht="15.75" customHeight="1">
      <c r="G304" s="76"/>
      <c r="H304" s="76"/>
      <c r="I304" s="76"/>
      <c r="J304" s="76"/>
    </row>
    <row r="305" spans="7:10" ht="15.75" customHeight="1">
      <c r="G305" s="76"/>
      <c r="H305" s="76"/>
      <c r="I305" s="76"/>
      <c r="J305" s="76"/>
    </row>
    <row r="306" spans="7:10" ht="15.75" customHeight="1">
      <c r="G306" s="76"/>
      <c r="H306" s="76"/>
      <c r="I306" s="76"/>
      <c r="J306" s="76"/>
    </row>
    <row r="307" spans="7:10" ht="15.75" customHeight="1">
      <c r="G307" s="76"/>
      <c r="H307" s="76"/>
      <c r="I307" s="76"/>
      <c r="J307" s="76"/>
    </row>
    <row r="308" spans="7:10" ht="15.75" customHeight="1">
      <c r="G308" s="76"/>
      <c r="H308" s="76"/>
      <c r="I308" s="76"/>
      <c r="J308" s="76"/>
    </row>
    <row r="309" spans="7:10" ht="15.75" customHeight="1">
      <c r="G309" s="76"/>
      <c r="H309" s="76"/>
      <c r="I309" s="76"/>
      <c r="J309" s="76"/>
    </row>
    <row r="310" spans="7:10" ht="15.75" customHeight="1">
      <c r="G310" s="76"/>
      <c r="H310" s="76"/>
      <c r="I310" s="76"/>
      <c r="J310" s="76"/>
    </row>
    <row r="311" spans="7:10" ht="15.75" customHeight="1">
      <c r="G311" s="76"/>
      <c r="H311" s="76"/>
      <c r="I311" s="76"/>
      <c r="J311" s="76"/>
    </row>
    <row r="312" spans="7:10" ht="15.75" customHeight="1">
      <c r="G312" s="76"/>
      <c r="H312" s="76"/>
      <c r="I312" s="76"/>
      <c r="J312" s="76"/>
    </row>
    <row r="313" spans="7:10" ht="15.75" customHeight="1">
      <c r="G313" s="76"/>
      <c r="H313" s="76"/>
      <c r="I313" s="76"/>
      <c r="J313" s="76"/>
    </row>
    <row r="314" spans="7:10" ht="15.75" customHeight="1">
      <c r="G314" s="76"/>
      <c r="H314" s="76"/>
      <c r="I314" s="76"/>
      <c r="J314" s="76"/>
    </row>
    <row r="315" spans="7:10" ht="15.75" customHeight="1">
      <c r="G315" s="76"/>
      <c r="H315" s="76"/>
      <c r="I315" s="76"/>
      <c r="J315" s="76"/>
    </row>
    <row r="316" spans="7:10" ht="15.75" customHeight="1">
      <c r="G316" s="76"/>
      <c r="H316" s="76"/>
      <c r="I316" s="76"/>
      <c r="J316" s="76"/>
    </row>
    <row r="317" spans="7:10" ht="15.75" customHeight="1">
      <c r="G317" s="76"/>
      <c r="H317" s="76"/>
      <c r="I317" s="76"/>
      <c r="J317" s="76"/>
    </row>
    <row r="318" spans="7:10" ht="15.75" customHeight="1">
      <c r="G318" s="76"/>
      <c r="H318" s="76"/>
      <c r="I318" s="76"/>
      <c r="J318" s="76"/>
    </row>
    <row r="319" spans="7:10" ht="15.75" customHeight="1">
      <c r="G319" s="76"/>
      <c r="H319" s="76"/>
      <c r="I319" s="76"/>
      <c r="J319" s="76"/>
    </row>
    <row r="320" spans="7:10" ht="15.75" customHeight="1">
      <c r="G320" s="76"/>
      <c r="H320" s="76"/>
      <c r="I320" s="76"/>
      <c r="J320" s="76"/>
    </row>
    <row r="321" spans="7:10" ht="15.75" customHeight="1">
      <c r="G321" s="76"/>
      <c r="H321" s="76"/>
      <c r="I321" s="76"/>
      <c r="J321" s="76"/>
    </row>
    <row r="322" spans="7:10" ht="15.75" customHeight="1">
      <c r="G322" s="76"/>
      <c r="H322" s="76"/>
      <c r="I322" s="76"/>
      <c r="J322" s="76"/>
    </row>
    <row r="323" spans="7:10" ht="15.75" customHeight="1">
      <c r="G323" s="76"/>
      <c r="H323" s="76"/>
      <c r="I323" s="76"/>
      <c r="J323" s="76"/>
    </row>
    <row r="324" spans="7:10" ht="15.75" customHeight="1">
      <c r="G324" s="76"/>
      <c r="H324" s="76"/>
      <c r="I324" s="76"/>
      <c r="J324" s="76"/>
    </row>
    <row r="325" spans="7:10" ht="15.75" customHeight="1">
      <c r="G325" s="76"/>
      <c r="H325" s="76"/>
      <c r="I325" s="76"/>
      <c r="J325" s="76"/>
    </row>
    <row r="326" spans="7:10" ht="15.75" customHeight="1">
      <c r="G326" s="76"/>
      <c r="H326" s="76"/>
      <c r="I326" s="76"/>
      <c r="J326" s="76"/>
    </row>
    <row r="327" spans="7:10" ht="15.75" customHeight="1">
      <c r="G327" s="76"/>
      <c r="H327" s="76"/>
      <c r="I327" s="76"/>
      <c r="J327" s="76"/>
    </row>
    <row r="328" spans="7:10" ht="15.75" customHeight="1">
      <c r="G328" s="76"/>
      <c r="H328" s="76"/>
      <c r="I328" s="76"/>
      <c r="J328" s="76"/>
    </row>
    <row r="329" spans="7:10" ht="15.75" customHeight="1">
      <c r="G329" s="76"/>
      <c r="H329" s="76"/>
      <c r="I329" s="76"/>
      <c r="J329" s="76"/>
    </row>
    <row r="330" spans="7:10" ht="15.75" customHeight="1">
      <c r="G330" s="76"/>
      <c r="H330" s="76"/>
      <c r="I330" s="76"/>
      <c r="J330" s="76"/>
    </row>
    <row r="331" spans="7:10" ht="15.75" customHeight="1">
      <c r="G331" s="76"/>
      <c r="H331" s="76"/>
      <c r="I331" s="76"/>
      <c r="J331" s="76"/>
    </row>
    <row r="332" spans="7:10" ht="15.75" customHeight="1">
      <c r="G332" s="76"/>
      <c r="H332" s="76"/>
      <c r="I332" s="76"/>
      <c r="J332" s="76"/>
    </row>
    <row r="333" spans="7:10" ht="15.75" customHeight="1">
      <c r="G333" s="76"/>
      <c r="H333" s="76"/>
      <c r="I333" s="76"/>
      <c r="J333" s="76"/>
    </row>
    <row r="334" spans="7:10" ht="15.75" customHeight="1">
      <c r="G334" s="76"/>
      <c r="H334" s="76"/>
      <c r="I334" s="76"/>
      <c r="J334" s="76"/>
    </row>
    <row r="335" spans="7:10" ht="15.75" customHeight="1">
      <c r="G335" s="76"/>
      <c r="H335" s="76"/>
      <c r="I335" s="76"/>
      <c r="J335" s="76"/>
    </row>
    <row r="336" spans="7:10" ht="15.75" customHeight="1">
      <c r="G336" s="76"/>
      <c r="H336" s="76"/>
      <c r="I336" s="76"/>
      <c r="J336" s="76"/>
    </row>
    <row r="337" spans="7:10" ht="15.75" customHeight="1">
      <c r="G337" s="76"/>
      <c r="H337" s="76"/>
      <c r="I337" s="76"/>
      <c r="J337" s="76"/>
    </row>
    <row r="338" spans="7:10" ht="15.75" customHeight="1">
      <c r="G338" s="76"/>
      <c r="H338" s="76"/>
      <c r="I338" s="76"/>
      <c r="J338" s="76"/>
    </row>
    <row r="339" spans="7:10" ht="15.75" customHeight="1">
      <c r="G339" s="76"/>
      <c r="H339" s="76"/>
      <c r="I339" s="76"/>
      <c r="J339" s="76"/>
    </row>
    <row r="340" spans="7:10" ht="15.75" customHeight="1">
      <c r="G340" s="76"/>
      <c r="H340" s="76"/>
      <c r="I340" s="76"/>
      <c r="J340" s="76"/>
    </row>
    <row r="341" spans="7:10" ht="15.75" customHeight="1">
      <c r="G341" s="76"/>
      <c r="H341" s="76"/>
      <c r="I341" s="76"/>
      <c r="J341" s="76"/>
    </row>
    <row r="342" spans="7:10" ht="15.75" customHeight="1">
      <c r="G342" s="76"/>
      <c r="H342" s="76"/>
      <c r="I342" s="76"/>
      <c r="J342" s="76"/>
    </row>
    <row r="343" spans="7:10" ht="15.75" customHeight="1">
      <c r="G343" s="76"/>
      <c r="H343" s="76"/>
      <c r="I343" s="76"/>
      <c r="J343" s="76"/>
    </row>
    <row r="344" spans="7:10" ht="15.75" customHeight="1">
      <c r="G344" s="76"/>
      <c r="H344" s="76"/>
      <c r="I344" s="76"/>
      <c r="J344" s="76"/>
    </row>
    <row r="345" spans="7:10" ht="15.75" customHeight="1">
      <c r="G345" s="76"/>
      <c r="H345" s="76"/>
      <c r="I345" s="76"/>
      <c r="J345" s="76"/>
    </row>
    <row r="346" spans="7:10" ht="15.75" customHeight="1">
      <c r="G346" s="76"/>
      <c r="H346" s="76"/>
      <c r="I346" s="76"/>
      <c r="J346" s="76"/>
    </row>
    <row r="347" spans="7:10" ht="15.75" customHeight="1">
      <c r="G347" s="76"/>
      <c r="H347" s="76"/>
      <c r="I347" s="76"/>
      <c r="J347" s="76"/>
    </row>
    <row r="348" spans="7:10" ht="15.75" customHeight="1">
      <c r="G348" s="76"/>
      <c r="H348" s="76"/>
      <c r="I348" s="76"/>
      <c r="J348" s="76"/>
    </row>
    <row r="349" spans="7:10" ht="15.75" customHeight="1">
      <c r="G349" s="76"/>
      <c r="H349" s="76"/>
      <c r="I349" s="76"/>
      <c r="J349" s="76"/>
    </row>
    <row r="350" spans="7:10" ht="15.75" customHeight="1">
      <c r="G350" s="76"/>
      <c r="H350" s="76"/>
      <c r="I350" s="76"/>
      <c r="J350" s="76"/>
    </row>
    <row r="351" spans="7:10" ht="15.75" customHeight="1">
      <c r="G351" s="76"/>
      <c r="H351" s="76"/>
      <c r="I351" s="76"/>
      <c r="J351" s="76"/>
    </row>
    <row r="352" spans="7:10" ht="15.75" customHeight="1">
      <c r="G352" s="76"/>
      <c r="H352" s="76"/>
      <c r="I352" s="76"/>
      <c r="J352" s="76"/>
    </row>
    <row r="353" spans="7:10" ht="15.75" customHeight="1">
      <c r="G353" s="76"/>
      <c r="H353" s="76"/>
      <c r="I353" s="76"/>
      <c r="J353" s="76"/>
    </row>
    <row r="354" spans="7:10" ht="15.75" customHeight="1">
      <c r="G354" s="76"/>
      <c r="H354" s="76"/>
      <c r="I354" s="76"/>
      <c r="J354" s="76"/>
    </row>
    <row r="355" spans="7:10" ht="15.75" customHeight="1">
      <c r="G355" s="76"/>
      <c r="H355" s="76"/>
      <c r="I355" s="76"/>
      <c r="J355" s="76"/>
    </row>
    <row r="356" spans="7:10" ht="15.75" customHeight="1">
      <c r="G356" s="76"/>
      <c r="H356" s="76"/>
      <c r="I356" s="76"/>
      <c r="J356" s="76"/>
    </row>
    <row r="357" spans="7:10" ht="15.75" customHeight="1">
      <c r="G357" s="76"/>
      <c r="H357" s="76"/>
      <c r="I357" s="76"/>
      <c r="J357" s="76"/>
    </row>
    <row r="358" spans="7:10" ht="15.75" customHeight="1">
      <c r="G358" s="76"/>
      <c r="H358" s="76"/>
      <c r="I358" s="76"/>
      <c r="J358" s="76"/>
    </row>
    <row r="359" spans="7:10" ht="15.75" customHeight="1">
      <c r="G359" s="76"/>
      <c r="H359" s="76"/>
      <c r="I359" s="76"/>
      <c r="J359" s="76"/>
    </row>
    <row r="360" spans="7:10" ht="15.75" customHeight="1">
      <c r="G360" s="76"/>
      <c r="H360" s="76"/>
      <c r="I360" s="76"/>
      <c r="J360" s="76"/>
    </row>
    <row r="361" spans="7:10" ht="15.75" customHeight="1">
      <c r="G361" s="76"/>
      <c r="H361" s="76"/>
      <c r="I361" s="76"/>
      <c r="J361" s="76"/>
    </row>
    <row r="362" spans="7:10" ht="15.75" customHeight="1">
      <c r="G362" s="76"/>
      <c r="H362" s="76"/>
      <c r="I362" s="76"/>
      <c r="J362" s="76"/>
    </row>
    <row r="363" spans="7:10" ht="15.75" customHeight="1">
      <c r="G363" s="76"/>
      <c r="H363" s="76"/>
      <c r="I363" s="76"/>
      <c r="J363" s="76"/>
    </row>
    <row r="364" spans="7:10" ht="15.75" customHeight="1">
      <c r="G364" s="76"/>
      <c r="H364" s="76"/>
      <c r="I364" s="76"/>
      <c r="J364" s="76"/>
    </row>
    <row r="365" spans="7:10" ht="15.75" customHeight="1">
      <c r="G365" s="76"/>
      <c r="H365" s="76"/>
      <c r="I365" s="76"/>
      <c r="J365" s="76"/>
    </row>
    <row r="366" spans="7:10" ht="15.75" customHeight="1">
      <c r="G366" s="76"/>
      <c r="H366" s="76"/>
      <c r="I366" s="76"/>
      <c r="J366" s="76"/>
    </row>
    <row r="367" spans="7:10" ht="15.75" customHeight="1">
      <c r="G367" s="76"/>
      <c r="H367" s="76"/>
      <c r="I367" s="76"/>
      <c r="J367" s="76"/>
    </row>
    <row r="368" spans="7:10" ht="15.75" customHeight="1">
      <c r="G368" s="76"/>
      <c r="H368" s="76"/>
      <c r="I368" s="76"/>
      <c r="J368" s="76"/>
    </row>
    <row r="369" spans="7:10" ht="15.75" customHeight="1">
      <c r="G369" s="76"/>
      <c r="H369" s="76"/>
      <c r="I369" s="76"/>
      <c r="J369" s="76"/>
    </row>
    <row r="370" spans="7:10" ht="15.75" customHeight="1">
      <c r="G370" s="76"/>
      <c r="H370" s="76"/>
      <c r="I370" s="76"/>
      <c r="J370" s="76"/>
    </row>
    <row r="371" spans="7:10" ht="15.75" customHeight="1">
      <c r="G371" s="76"/>
      <c r="H371" s="76"/>
      <c r="I371" s="76"/>
      <c r="J371" s="76"/>
    </row>
    <row r="372" spans="7:10" ht="15.75" customHeight="1">
      <c r="G372" s="76"/>
      <c r="H372" s="76"/>
      <c r="I372" s="76"/>
      <c r="J372" s="76"/>
    </row>
    <row r="373" spans="7:10" ht="15.75" customHeight="1">
      <c r="G373" s="76"/>
      <c r="H373" s="76"/>
      <c r="I373" s="76"/>
      <c r="J373" s="76"/>
    </row>
    <row r="374" spans="7:10" ht="15.75" customHeight="1">
      <c r="G374" s="76"/>
      <c r="H374" s="76"/>
      <c r="I374" s="76"/>
      <c r="J374" s="76"/>
    </row>
    <row r="375" spans="7:10" ht="15.75" customHeight="1">
      <c r="G375" s="76"/>
      <c r="H375" s="76"/>
      <c r="I375" s="76"/>
      <c r="J375" s="76"/>
    </row>
    <row r="376" spans="7:10" ht="15.75" customHeight="1">
      <c r="G376" s="76"/>
      <c r="H376" s="76"/>
      <c r="I376" s="76"/>
      <c r="J376" s="76"/>
    </row>
    <row r="377" spans="7:10" ht="15.75" customHeight="1">
      <c r="G377" s="76"/>
      <c r="H377" s="76"/>
      <c r="I377" s="76"/>
      <c r="J377" s="76"/>
    </row>
    <row r="378" spans="7:10" ht="15.75" customHeight="1">
      <c r="G378" s="76"/>
      <c r="H378" s="76"/>
      <c r="I378" s="76"/>
      <c r="J378" s="76"/>
    </row>
    <row r="379" spans="7:10" ht="15.75" customHeight="1">
      <c r="G379" s="76"/>
      <c r="H379" s="76"/>
      <c r="I379" s="76"/>
      <c r="J379" s="76"/>
    </row>
    <row r="380" spans="7:10" ht="15.75" customHeight="1">
      <c r="G380" s="76"/>
      <c r="H380" s="76"/>
      <c r="I380" s="76"/>
      <c r="J380" s="76"/>
    </row>
    <row r="381" spans="7:10" ht="15.75" customHeight="1">
      <c r="G381" s="76"/>
      <c r="H381" s="76"/>
      <c r="I381" s="76"/>
      <c r="J381" s="76"/>
    </row>
    <row r="382" spans="7:10" ht="15.75" customHeight="1">
      <c r="G382" s="76"/>
      <c r="H382" s="76"/>
      <c r="I382" s="76"/>
      <c r="J382" s="76"/>
    </row>
    <row r="383" spans="7:10" ht="15.75" customHeight="1">
      <c r="G383" s="76"/>
      <c r="H383" s="76"/>
      <c r="I383" s="76"/>
      <c r="J383" s="76"/>
    </row>
    <row r="384" spans="7:10" ht="15.75" customHeight="1">
      <c r="G384" s="76"/>
      <c r="H384" s="76"/>
      <c r="I384" s="76"/>
      <c r="J384" s="76"/>
    </row>
    <row r="385" spans="7:10" ht="15.75" customHeight="1">
      <c r="G385" s="76"/>
      <c r="H385" s="76"/>
      <c r="I385" s="76"/>
      <c r="J385" s="76"/>
    </row>
    <row r="386" spans="7:10" ht="15.75" customHeight="1">
      <c r="G386" s="76"/>
      <c r="H386" s="76"/>
      <c r="I386" s="76"/>
      <c r="J386" s="76"/>
    </row>
    <row r="387" spans="7:10" ht="15.75" customHeight="1">
      <c r="G387" s="76"/>
      <c r="H387" s="76"/>
      <c r="I387" s="76"/>
      <c r="J387" s="76"/>
    </row>
    <row r="388" spans="7:10" ht="15.75" customHeight="1">
      <c r="G388" s="76"/>
      <c r="H388" s="76"/>
      <c r="I388" s="76"/>
      <c r="J388" s="76"/>
    </row>
    <row r="389" spans="7:10" ht="15.75" customHeight="1">
      <c r="G389" s="76"/>
      <c r="H389" s="76"/>
      <c r="I389" s="76"/>
      <c r="J389" s="76"/>
    </row>
    <row r="390" spans="7:10" ht="15.75" customHeight="1">
      <c r="G390" s="76"/>
      <c r="H390" s="76"/>
      <c r="I390" s="76"/>
      <c r="J390" s="76"/>
    </row>
    <row r="391" spans="7:10" ht="15.75" customHeight="1">
      <c r="G391" s="76"/>
      <c r="H391" s="76"/>
      <c r="I391" s="76"/>
      <c r="J391" s="76"/>
    </row>
    <row r="392" spans="7:10" ht="15.75" customHeight="1">
      <c r="G392" s="76"/>
      <c r="H392" s="76"/>
      <c r="I392" s="76"/>
      <c r="J392" s="76"/>
    </row>
    <row r="393" spans="7:10" ht="15.75" customHeight="1">
      <c r="G393" s="76"/>
      <c r="H393" s="76"/>
      <c r="I393" s="76"/>
      <c r="J393" s="76"/>
    </row>
    <row r="394" spans="7:10" ht="15.75" customHeight="1">
      <c r="G394" s="76"/>
      <c r="H394" s="76"/>
      <c r="I394" s="76"/>
      <c r="J394" s="76"/>
    </row>
    <row r="395" spans="7:10" ht="15.75" customHeight="1">
      <c r="G395" s="76"/>
      <c r="H395" s="76"/>
      <c r="I395" s="76"/>
      <c r="J395" s="76"/>
    </row>
    <row r="396" spans="7:10" ht="15.75" customHeight="1">
      <c r="G396" s="76"/>
      <c r="H396" s="76"/>
      <c r="I396" s="76"/>
      <c r="J396" s="76"/>
    </row>
    <row r="397" spans="7:10" ht="15.75" customHeight="1">
      <c r="G397" s="76"/>
      <c r="H397" s="76"/>
      <c r="I397" s="76"/>
      <c r="J397" s="76"/>
    </row>
    <row r="398" spans="7:10" ht="15.75" customHeight="1">
      <c r="G398" s="76"/>
      <c r="H398" s="76"/>
      <c r="I398" s="76"/>
      <c r="J398" s="76"/>
    </row>
    <row r="399" spans="7:10" ht="15.75" customHeight="1">
      <c r="G399" s="76"/>
      <c r="H399" s="76"/>
      <c r="I399" s="76"/>
      <c r="J399" s="76"/>
    </row>
    <row r="400" spans="7:10" ht="15.75" customHeight="1">
      <c r="G400" s="76"/>
      <c r="H400" s="76"/>
      <c r="I400" s="76"/>
      <c r="J400" s="76"/>
    </row>
    <row r="401" spans="7:10" ht="15.75" customHeight="1">
      <c r="G401" s="76"/>
      <c r="H401" s="76"/>
      <c r="I401" s="76"/>
      <c r="J401" s="76"/>
    </row>
    <row r="402" spans="7:10" ht="15.75" customHeight="1">
      <c r="G402" s="76"/>
      <c r="H402" s="76"/>
      <c r="I402" s="76"/>
      <c r="J402" s="76"/>
    </row>
    <row r="403" spans="7:10" ht="15.75" customHeight="1">
      <c r="G403" s="76"/>
      <c r="H403" s="76"/>
      <c r="I403" s="76"/>
      <c r="J403" s="76"/>
    </row>
    <row r="404" spans="7:10" ht="15.75" customHeight="1">
      <c r="G404" s="76"/>
      <c r="H404" s="76"/>
      <c r="I404" s="76"/>
      <c r="J404" s="76"/>
    </row>
    <row r="405" spans="7:10" ht="15.75" customHeight="1">
      <c r="G405" s="76"/>
      <c r="H405" s="76"/>
      <c r="I405" s="76"/>
      <c r="J405" s="76"/>
    </row>
    <row r="406" spans="7:10" ht="15.75" customHeight="1">
      <c r="G406" s="76"/>
      <c r="H406" s="76"/>
      <c r="I406" s="76"/>
      <c r="J406" s="76"/>
    </row>
    <row r="407" spans="7:10" ht="15.75" customHeight="1">
      <c r="G407" s="76"/>
      <c r="H407" s="76"/>
      <c r="I407" s="76"/>
      <c r="J407" s="76"/>
    </row>
    <row r="408" spans="7:10" ht="15.75" customHeight="1">
      <c r="G408" s="76"/>
      <c r="H408" s="76"/>
      <c r="I408" s="76"/>
      <c r="J408" s="76"/>
    </row>
    <row r="409" spans="7:10" ht="15.75" customHeight="1">
      <c r="G409" s="76"/>
      <c r="H409" s="76"/>
      <c r="I409" s="76"/>
      <c r="J409" s="76"/>
    </row>
    <row r="410" spans="7:10" ht="15.75" customHeight="1">
      <c r="G410" s="76"/>
      <c r="H410" s="76"/>
      <c r="I410" s="76"/>
      <c r="J410" s="76"/>
    </row>
    <row r="411" spans="7:10" ht="15.75" customHeight="1">
      <c r="G411" s="76"/>
      <c r="H411" s="76"/>
      <c r="I411" s="76"/>
      <c r="J411" s="76"/>
    </row>
    <row r="412" spans="7:10" ht="15.75" customHeight="1">
      <c r="G412" s="76"/>
      <c r="H412" s="76"/>
      <c r="I412" s="76"/>
      <c r="J412" s="76"/>
    </row>
    <row r="413" spans="7:10" ht="15.75" customHeight="1">
      <c r="G413" s="76"/>
      <c r="H413" s="76"/>
      <c r="I413" s="76"/>
      <c r="J413" s="76"/>
    </row>
    <row r="414" spans="7:10" ht="15.75" customHeight="1">
      <c r="G414" s="76"/>
      <c r="H414" s="76"/>
      <c r="I414" s="76"/>
      <c r="J414" s="76"/>
    </row>
    <row r="415" spans="7:10" ht="15.75" customHeight="1">
      <c r="G415" s="76"/>
      <c r="H415" s="76"/>
      <c r="I415" s="76"/>
      <c r="J415" s="76"/>
    </row>
    <row r="416" spans="7:10" ht="15.75" customHeight="1">
      <c r="G416" s="76"/>
      <c r="H416" s="76"/>
      <c r="I416" s="76"/>
      <c r="J416" s="76"/>
    </row>
    <row r="417" spans="7:10" ht="15.75" customHeight="1">
      <c r="G417" s="76"/>
      <c r="H417" s="76"/>
      <c r="I417" s="76"/>
      <c r="J417" s="76"/>
    </row>
    <row r="418" spans="7:10" ht="15.75" customHeight="1">
      <c r="G418" s="76"/>
      <c r="H418" s="76"/>
      <c r="I418" s="76"/>
      <c r="J418" s="76"/>
    </row>
    <row r="419" spans="7:10" ht="15.75" customHeight="1">
      <c r="G419" s="76"/>
      <c r="H419" s="76"/>
      <c r="I419" s="76"/>
      <c r="J419" s="76"/>
    </row>
    <row r="420" spans="7:10" ht="15.75" customHeight="1">
      <c r="G420" s="76"/>
      <c r="H420" s="76"/>
      <c r="I420" s="76"/>
      <c r="J420" s="76"/>
    </row>
    <row r="421" spans="7:10" ht="15.75" customHeight="1">
      <c r="G421" s="76"/>
      <c r="H421" s="76"/>
      <c r="I421" s="76"/>
      <c r="J421" s="76"/>
    </row>
    <row r="422" spans="7:10" ht="15.75" customHeight="1">
      <c r="G422" s="76"/>
      <c r="H422" s="76"/>
      <c r="I422" s="76"/>
      <c r="J422" s="76"/>
    </row>
    <row r="423" spans="7:10" ht="15.75" customHeight="1">
      <c r="G423" s="76"/>
      <c r="H423" s="76"/>
      <c r="I423" s="76"/>
      <c r="J423" s="76"/>
    </row>
    <row r="424" spans="7:10" ht="15.75" customHeight="1">
      <c r="G424" s="76"/>
      <c r="H424" s="76"/>
      <c r="I424" s="76"/>
      <c r="J424" s="76"/>
    </row>
    <row r="425" spans="7:10" ht="15.75" customHeight="1">
      <c r="G425" s="76"/>
      <c r="H425" s="76"/>
      <c r="I425" s="76"/>
      <c r="J425" s="76"/>
    </row>
    <row r="426" spans="7:10" ht="15.75" customHeight="1">
      <c r="G426" s="76"/>
      <c r="H426" s="76"/>
      <c r="I426" s="76"/>
      <c r="J426" s="76"/>
    </row>
    <row r="427" spans="7:10" ht="15.75" customHeight="1">
      <c r="G427" s="76"/>
      <c r="H427" s="76"/>
      <c r="I427" s="76"/>
      <c r="J427" s="76"/>
    </row>
    <row r="428" spans="7:10" ht="15.75" customHeight="1">
      <c r="G428" s="76"/>
      <c r="H428" s="76"/>
      <c r="I428" s="76"/>
      <c r="J428" s="76"/>
    </row>
    <row r="429" spans="7:10" ht="15.75" customHeight="1">
      <c r="G429" s="76"/>
      <c r="H429" s="76"/>
      <c r="I429" s="76"/>
      <c r="J429" s="76"/>
    </row>
    <row r="430" spans="7:10" ht="15.75" customHeight="1">
      <c r="G430" s="76"/>
      <c r="H430" s="76"/>
      <c r="I430" s="76"/>
      <c r="J430" s="76"/>
    </row>
    <row r="431" spans="7:10" ht="15.75" customHeight="1">
      <c r="G431" s="76"/>
      <c r="H431" s="76"/>
      <c r="I431" s="76"/>
      <c r="J431" s="76"/>
    </row>
    <row r="432" spans="7:10" ht="15.75" customHeight="1">
      <c r="G432" s="76"/>
      <c r="H432" s="76"/>
      <c r="I432" s="76"/>
      <c r="J432" s="76"/>
    </row>
    <row r="433" spans="7:10" ht="15.75" customHeight="1">
      <c r="G433" s="76"/>
      <c r="H433" s="76"/>
      <c r="I433" s="76"/>
      <c r="J433" s="76"/>
    </row>
    <row r="434" spans="7:10" ht="15.75" customHeight="1">
      <c r="G434" s="76"/>
      <c r="H434" s="76"/>
      <c r="I434" s="76"/>
      <c r="J434" s="76"/>
    </row>
    <row r="435" spans="7:10" ht="15.75" customHeight="1">
      <c r="G435" s="76"/>
      <c r="H435" s="76"/>
      <c r="I435" s="76"/>
      <c r="J435" s="76"/>
    </row>
    <row r="436" spans="7:10" ht="15.75" customHeight="1">
      <c r="G436" s="76"/>
      <c r="H436" s="76"/>
      <c r="I436" s="76"/>
      <c r="J436" s="76"/>
    </row>
    <row r="437" spans="7:10" ht="15.75" customHeight="1">
      <c r="G437" s="76"/>
      <c r="H437" s="76"/>
      <c r="I437" s="76"/>
      <c r="J437" s="76"/>
    </row>
    <row r="438" spans="7:10" ht="15.75" customHeight="1">
      <c r="G438" s="76"/>
      <c r="H438" s="76"/>
      <c r="I438" s="76"/>
      <c r="J438" s="76"/>
    </row>
    <row r="439" spans="7:10" ht="15.75" customHeight="1">
      <c r="G439" s="76"/>
      <c r="H439" s="76"/>
      <c r="I439" s="76"/>
      <c r="J439" s="76"/>
    </row>
    <row r="440" spans="7:10" ht="15.75" customHeight="1">
      <c r="G440" s="76"/>
      <c r="H440" s="76"/>
      <c r="I440" s="76"/>
      <c r="J440" s="76"/>
    </row>
    <row r="441" spans="7:10" ht="15.75" customHeight="1">
      <c r="G441" s="76"/>
      <c r="H441" s="76"/>
      <c r="I441" s="76"/>
      <c r="J441" s="76"/>
    </row>
    <row r="442" spans="7:10" ht="15.75" customHeight="1">
      <c r="G442" s="76"/>
      <c r="H442" s="76"/>
      <c r="I442" s="76"/>
      <c r="J442" s="76"/>
    </row>
    <row r="443" spans="7:10" ht="15.75" customHeight="1">
      <c r="G443" s="76"/>
      <c r="H443" s="76"/>
      <c r="I443" s="76"/>
      <c r="J443" s="76"/>
    </row>
    <row r="444" spans="7:10" ht="15.75" customHeight="1">
      <c r="G444" s="76"/>
      <c r="H444" s="76"/>
      <c r="I444" s="76"/>
      <c r="J444" s="76"/>
    </row>
    <row r="445" spans="7:10" ht="15.75" customHeight="1">
      <c r="G445" s="76"/>
      <c r="H445" s="76"/>
      <c r="I445" s="76"/>
      <c r="J445" s="76"/>
    </row>
    <row r="446" spans="7:10" ht="15.75" customHeight="1">
      <c r="G446" s="76"/>
      <c r="H446" s="76"/>
      <c r="I446" s="76"/>
      <c r="J446" s="76"/>
    </row>
    <row r="447" spans="7:10" ht="15.75" customHeight="1">
      <c r="G447" s="76"/>
      <c r="H447" s="76"/>
      <c r="I447" s="76"/>
      <c r="J447" s="76"/>
    </row>
    <row r="448" spans="7:10" ht="15.75" customHeight="1">
      <c r="G448" s="76"/>
      <c r="H448" s="76"/>
      <c r="I448" s="76"/>
      <c r="J448" s="76"/>
    </row>
    <row r="449" spans="7:10" ht="15.75" customHeight="1">
      <c r="G449" s="76"/>
      <c r="H449" s="76"/>
      <c r="I449" s="76"/>
      <c r="J449" s="76"/>
    </row>
    <row r="450" spans="7:10" ht="15.75" customHeight="1">
      <c r="G450" s="76"/>
      <c r="H450" s="76"/>
      <c r="I450" s="76"/>
      <c r="J450" s="76"/>
    </row>
    <row r="451" spans="7:10" ht="15.75" customHeight="1">
      <c r="G451" s="76"/>
      <c r="H451" s="76"/>
      <c r="I451" s="76"/>
      <c r="J451" s="76"/>
    </row>
    <row r="452" spans="7:10" ht="15.75" customHeight="1">
      <c r="G452" s="76"/>
      <c r="H452" s="76"/>
      <c r="I452" s="76"/>
      <c r="J452" s="76"/>
    </row>
    <row r="453" spans="7:10" ht="15.75" customHeight="1">
      <c r="G453" s="76"/>
      <c r="H453" s="76"/>
      <c r="I453" s="76"/>
      <c r="J453" s="76"/>
    </row>
    <row r="454" spans="7:10" ht="15.75" customHeight="1">
      <c r="G454" s="76"/>
      <c r="H454" s="76"/>
      <c r="I454" s="76"/>
      <c r="J454" s="76"/>
    </row>
    <row r="455" spans="7:10" ht="15.75" customHeight="1">
      <c r="G455" s="76"/>
      <c r="H455" s="76"/>
      <c r="I455" s="76"/>
      <c r="J455" s="76"/>
    </row>
    <row r="456" spans="7:10" ht="15.75" customHeight="1">
      <c r="G456" s="76"/>
      <c r="H456" s="76"/>
      <c r="I456" s="76"/>
      <c r="J456" s="76"/>
    </row>
    <row r="457" spans="7:10" ht="15.75" customHeight="1">
      <c r="G457" s="76"/>
      <c r="H457" s="76"/>
      <c r="I457" s="76"/>
      <c r="J457" s="76"/>
    </row>
    <row r="458" spans="7:10" ht="15.75" customHeight="1">
      <c r="G458" s="76"/>
      <c r="H458" s="76"/>
      <c r="I458" s="76"/>
      <c r="J458" s="76"/>
    </row>
    <row r="459" spans="7:10" ht="15.75" customHeight="1">
      <c r="G459" s="76"/>
      <c r="H459" s="76"/>
      <c r="I459" s="76"/>
      <c r="J459" s="76"/>
    </row>
    <row r="460" spans="7:10" ht="15.75" customHeight="1">
      <c r="G460" s="76"/>
      <c r="H460" s="76"/>
      <c r="I460" s="76"/>
      <c r="J460" s="76"/>
    </row>
    <row r="461" spans="7:10" ht="15.75" customHeight="1">
      <c r="G461" s="76"/>
      <c r="H461" s="76"/>
      <c r="I461" s="76"/>
      <c r="J461" s="76"/>
    </row>
    <row r="462" spans="7:10" ht="15.75" customHeight="1">
      <c r="G462" s="76"/>
      <c r="H462" s="76"/>
      <c r="I462" s="76"/>
      <c r="J462" s="76"/>
    </row>
    <row r="463" spans="7:10" ht="15.75" customHeight="1">
      <c r="G463" s="76"/>
      <c r="H463" s="76"/>
      <c r="I463" s="76"/>
      <c r="J463" s="76"/>
    </row>
    <row r="464" spans="7:10" ht="15.75" customHeight="1">
      <c r="G464" s="76"/>
      <c r="H464" s="76"/>
      <c r="I464" s="76"/>
      <c r="J464" s="76"/>
    </row>
    <row r="465" spans="7:10" ht="15.75" customHeight="1">
      <c r="G465" s="76"/>
      <c r="H465" s="76"/>
      <c r="I465" s="76"/>
      <c r="J465" s="76"/>
    </row>
    <row r="466" spans="7:10" ht="15.75" customHeight="1">
      <c r="G466" s="76"/>
      <c r="H466" s="76"/>
      <c r="I466" s="76"/>
      <c r="J466" s="76"/>
    </row>
    <row r="467" spans="7:10" ht="15.75" customHeight="1">
      <c r="G467" s="76"/>
      <c r="H467" s="76"/>
      <c r="I467" s="76"/>
      <c r="J467" s="76"/>
    </row>
    <row r="468" spans="7:10" ht="15.75" customHeight="1">
      <c r="G468" s="76"/>
      <c r="H468" s="76"/>
      <c r="I468" s="76"/>
      <c r="J468" s="76"/>
    </row>
    <row r="469" spans="7:10" ht="15.75" customHeight="1">
      <c r="G469" s="76"/>
      <c r="H469" s="76"/>
      <c r="I469" s="76"/>
      <c r="J469" s="76"/>
    </row>
    <row r="470" spans="7:10" ht="15.75" customHeight="1">
      <c r="G470" s="76"/>
      <c r="H470" s="76"/>
      <c r="I470" s="76"/>
      <c r="J470" s="76"/>
    </row>
    <row r="471" spans="7:10" ht="15.75" customHeight="1">
      <c r="G471" s="76"/>
      <c r="H471" s="76"/>
      <c r="I471" s="76"/>
      <c r="J471" s="76"/>
    </row>
    <row r="472" spans="7:10" ht="15.75" customHeight="1">
      <c r="G472" s="76"/>
      <c r="H472" s="76"/>
      <c r="I472" s="76"/>
      <c r="J472" s="76"/>
    </row>
    <row r="473" spans="7:10" ht="15.75" customHeight="1">
      <c r="G473" s="76"/>
      <c r="H473" s="76"/>
      <c r="I473" s="76"/>
      <c r="J473" s="76"/>
    </row>
    <row r="474" spans="7:10" ht="15.75" customHeight="1">
      <c r="G474" s="76"/>
      <c r="H474" s="76"/>
      <c r="I474" s="76"/>
      <c r="J474" s="76"/>
    </row>
    <row r="475" spans="7:10" ht="15.75" customHeight="1">
      <c r="G475" s="76"/>
      <c r="H475" s="76"/>
      <c r="I475" s="76"/>
      <c r="J475" s="76"/>
    </row>
    <row r="476" spans="7:10" ht="15.75" customHeight="1">
      <c r="G476" s="76"/>
      <c r="H476" s="76"/>
      <c r="I476" s="76"/>
      <c r="J476" s="76"/>
    </row>
    <row r="477" spans="7:10" ht="15.75" customHeight="1">
      <c r="G477" s="76"/>
      <c r="H477" s="76"/>
      <c r="I477" s="76"/>
      <c r="J477" s="76"/>
    </row>
    <row r="478" spans="7:10" ht="15.75" customHeight="1">
      <c r="G478" s="76"/>
      <c r="H478" s="76"/>
      <c r="I478" s="76"/>
      <c r="J478" s="76"/>
    </row>
    <row r="479" spans="7:10" ht="15.75" customHeight="1">
      <c r="G479" s="76"/>
      <c r="H479" s="76"/>
      <c r="I479" s="76"/>
      <c r="J479" s="76"/>
    </row>
    <row r="480" spans="7:10" ht="15.75" customHeight="1">
      <c r="G480" s="76"/>
      <c r="H480" s="76"/>
      <c r="I480" s="76"/>
      <c r="J480" s="76"/>
    </row>
    <row r="481" spans="7:10" ht="15.75" customHeight="1">
      <c r="G481" s="76"/>
      <c r="H481" s="76"/>
      <c r="I481" s="76"/>
      <c r="J481" s="76"/>
    </row>
    <row r="482" spans="7:10" ht="15.75" customHeight="1">
      <c r="G482" s="76"/>
      <c r="H482" s="76"/>
      <c r="I482" s="76"/>
      <c r="J482" s="76"/>
    </row>
    <row r="483" spans="7:10" ht="15.75" customHeight="1">
      <c r="G483" s="76"/>
      <c r="H483" s="76"/>
      <c r="I483" s="76"/>
      <c r="J483" s="76"/>
    </row>
    <row r="484" spans="7:10" ht="15.75" customHeight="1">
      <c r="G484" s="76"/>
      <c r="H484" s="76"/>
      <c r="I484" s="76"/>
      <c r="J484" s="76"/>
    </row>
    <row r="485" spans="7:10" ht="15.75" customHeight="1">
      <c r="G485" s="76"/>
      <c r="H485" s="76"/>
      <c r="I485" s="76"/>
      <c r="J485" s="76"/>
    </row>
    <row r="486" spans="7:10" ht="15.75" customHeight="1">
      <c r="G486" s="76"/>
      <c r="H486" s="76"/>
      <c r="I486" s="76"/>
      <c r="J486" s="76"/>
    </row>
    <row r="487" spans="7:10" ht="15.75" customHeight="1">
      <c r="G487" s="76"/>
      <c r="H487" s="76"/>
      <c r="I487" s="76"/>
      <c r="J487" s="76"/>
    </row>
    <row r="488" spans="7:10" ht="15.75" customHeight="1">
      <c r="G488" s="76"/>
      <c r="H488" s="76"/>
      <c r="I488" s="76"/>
      <c r="J488" s="76"/>
    </row>
    <row r="489" spans="7:10" ht="15.75" customHeight="1">
      <c r="G489" s="76"/>
      <c r="H489" s="76"/>
      <c r="I489" s="76"/>
      <c r="J489" s="76"/>
    </row>
    <row r="490" spans="7:10" ht="15.75" customHeight="1">
      <c r="G490" s="76"/>
      <c r="H490" s="76"/>
      <c r="I490" s="76"/>
      <c r="J490" s="76"/>
    </row>
    <row r="491" spans="7:10" ht="15.75" customHeight="1">
      <c r="G491" s="76"/>
      <c r="H491" s="76"/>
      <c r="I491" s="76"/>
      <c r="J491" s="76"/>
    </row>
    <row r="492" spans="7:10" ht="15.75" customHeight="1">
      <c r="G492" s="76"/>
      <c r="H492" s="76"/>
      <c r="I492" s="76"/>
      <c r="J492" s="76"/>
    </row>
    <row r="493" spans="7:10" ht="15.75" customHeight="1">
      <c r="G493" s="76"/>
      <c r="H493" s="76"/>
      <c r="I493" s="76"/>
      <c r="J493" s="76"/>
    </row>
    <row r="494" spans="7:10" ht="15.75" customHeight="1">
      <c r="G494" s="76"/>
      <c r="H494" s="76"/>
      <c r="I494" s="76"/>
      <c r="J494" s="76"/>
    </row>
    <row r="495" spans="7:10" ht="15.75" customHeight="1">
      <c r="G495" s="76"/>
      <c r="H495" s="76"/>
      <c r="I495" s="76"/>
      <c r="J495" s="76"/>
    </row>
    <row r="496" spans="7:10" ht="15.75" customHeight="1">
      <c r="G496" s="76"/>
      <c r="H496" s="76"/>
      <c r="I496" s="76"/>
      <c r="J496" s="76"/>
    </row>
    <row r="497" spans="7:10" ht="15.75" customHeight="1">
      <c r="G497" s="76"/>
      <c r="H497" s="76"/>
      <c r="I497" s="76"/>
      <c r="J497" s="76"/>
    </row>
    <row r="498" spans="7:10" ht="15.75" customHeight="1">
      <c r="G498" s="76"/>
      <c r="H498" s="76"/>
      <c r="I498" s="76"/>
      <c r="J498" s="76"/>
    </row>
    <row r="499" spans="7:10" ht="15.75" customHeight="1">
      <c r="G499" s="76"/>
      <c r="H499" s="76"/>
      <c r="I499" s="76"/>
      <c r="J499" s="76"/>
    </row>
    <row r="500" spans="7:10" ht="15.75" customHeight="1">
      <c r="G500" s="76"/>
      <c r="H500" s="76"/>
      <c r="I500" s="76"/>
      <c r="J500" s="76"/>
    </row>
    <row r="501" spans="7:10" ht="15.75" customHeight="1">
      <c r="G501" s="76"/>
      <c r="H501" s="76"/>
      <c r="I501" s="76"/>
      <c r="J501" s="76"/>
    </row>
    <row r="502" spans="7:10" ht="15.75" customHeight="1">
      <c r="G502" s="76"/>
      <c r="H502" s="76"/>
      <c r="I502" s="76"/>
      <c r="J502" s="76"/>
    </row>
    <row r="503" spans="7:10" ht="15.75" customHeight="1">
      <c r="G503" s="76"/>
      <c r="H503" s="76"/>
      <c r="I503" s="76"/>
      <c r="J503" s="76"/>
    </row>
    <row r="504" spans="7:10" ht="15.75" customHeight="1">
      <c r="G504" s="76"/>
      <c r="H504" s="76"/>
      <c r="I504" s="76"/>
      <c r="J504" s="76"/>
    </row>
    <row r="505" spans="7:10" ht="15.75" customHeight="1">
      <c r="G505" s="76"/>
      <c r="H505" s="76"/>
      <c r="I505" s="76"/>
      <c r="J505" s="76"/>
    </row>
    <row r="506" spans="7:10" ht="15.75" customHeight="1">
      <c r="G506" s="76"/>
      <c r="H506" s="76"/>
      <c r="I506" s="76"/>
      <c r="J506" s="76"/>
    </row>
    <row r="507" spans="7:10" ht="15.75" customHeight="1">
      <c r="G507" s="76"/>
      <c r="H507" s="76"/>
      <c r="I507" s="76"/>
      <c r="J507" s="76"/>
    </row>
    <row r="508" spans="7:10" ht="15.75" customHeight="1">
      <c r="G508" s="76"/>
      <c r="H508" s="76"/>
      <c r="I508" s="76"/>
      <c r="J508" s="76"/>
    </row>
    <row r="509" spans="7:10" ht="15.75" customHeight="1">
      <c r="G509" s="76"/>
      <c r="H509" s="76"/>
      <c r="I509" s="76"/>
      <c r="J509" s="76"/>
    </row>
    <row r="510" spans="7:10" ht="15.75" customHeight="1">
      <c r="G510" s="76"/>
      <c r="H510" s="76"/>
      <c r="I510" s="76"/>
      <c r="J510" s="76"/>
    </row>
    <row r="511" spans="7:10" ht="15.75" customHeight="1">
      <c r="G511" s="76"/>
      <c r="H511" s="76"/>
      <c r="I511" s="76"/>
      <c r="J511" s="76"/>
    </row>
    <row r="512" spans="7:10" ht="15.75" customHeight="1">
      <c r="G512" s="76"/>
      <c r="H512" s="76"/>
      <c r="I512" s="76"/>
      <c r="J512" s="76"/>
    </row>
    <row r="513" spans="7:10" ht="15.75" customHeight="1">
      <c r="G513" s="76"/>
      <c r="H513" s="76"/>
      <c r="I513" s="76"/>
      <c r="J513" s="76"/>
    </row>
    <row r="514" spans="7:10" ht="15.75" customHeight="1">
      <c r="G514" s="76"/>
      <c r="H514" s="76"/>
      <c r="I514" s="76"/>
      <c r="J514" s="76"/>
    </row>
    <row r="515" spans="7:10" ht="15.75" customHeight="1">
      <c r="G515" s="76"/>
      <c r="H515" s="76"/>
      <c r="I515" s="76"/>
      <c r="J515" s="76"/>
    </row>
    <row r="516" spans="7:10" ht="15.75" customHeight="1">
      <c r="G516" s="76"/>
      <c r="H516" s="76"/>
      <c r="I516" s="76"/>
      <c r="J516" s="76"/>
    </row>
    <row r="517" spans="7:10" ht="15.75" customHeight="1">
      <c r="G517" s="76"/>
      <c r="H517" s="76"/>
      <c r="I517" s="76"/>
      <c r="J517" s="76"/>
    </row>
    <row r="518" spans="7:10" ht="15.75" customHeight="1">
      <c r="G518" s="76"/>
      <c r="H518" s="76"/>
      <c r="I518" s="76"/>
      <c r="J518" s="76"/>
    </row>
    <row r="519" spans="7:10" ht="15.75" customHeight="1">
      <c r="G519" s="76"/>
      <c r="H519" s="76"/>
      <c r="I519" s="76"/>
      <c r="J519" s="76"/>
    </row>
    <row r="520" spans="7:10" ht="15.75" customHeight="1">
      <c r="G520" s="76"/>
      <c r="H520" s="76"/>
      <c r="I520" s="76"/>
      <c r="J520" s="76"/>
    </row>
    <row r="521" spans="7:10" ht="15.75" customHeight="1">
      <c r="G521" s="76"/>
      <c r="H521" s="76"/>
      <c r="I521" s="76"/>
      <c r="J521" s="76"/>
    </row>
    <row r="522" spans="7:10" ht="15.75" customHeight="1">
      <c r="G522" s="76"/>
      <c r="H522" s="76"/>
      <c r="I522" s="76"/>
      <c r="J522" s="76"/>
    </row>
    <row r="523" spans="7:10" ht="15.75" customHeight="1">
      <c r="G523" s="76"/>
      <c r="H523" s="76"/>
      <c r="I523" s="76"/>
      <c r="J523" s="76"/>
    </row>
    <row r="524" spans="7:10" ht="15.75" customHeight="1">
      <c r="G524" s="76"/>
      <c r="H524" s="76"/>
      <c r="I524" s="76"/>
      <c r="J524" s="76"/>
    </row>
    <row r="525" spans="7:10" ht="15.75" customHeight="1">
      <c r="G525" s="76"/>
      <c r="H525" s="76"/>
      <c r="I525" s="76"/>
      <c r="J525" s="76"/>
    </row>
    <row r="526" spans="7:10" ht="15.75" customHeight="1">
      <c r="G526" s="76"/>
      <c r="H526" s="76"/>
      <c r="I526" s="76"/>
      <c r="J526" s="76"/>
    </row>
    <row r="527" spans="7:10" ht="15.75" customHeight="1">
      <c r="G527" s="76"/>
      <c r="H527" s="76"/>
      <c r="I527" s="76"/>
      <c r="J527" s="76"/>
    </row>
    <row r="528" spans="7:10" ht="15.75" customHeight="1">
      <c r="G528" s="76"/>
      <c r="H528" s="76"/>
      <c r="I528" s="76"/>
      <c r="J528" s="76"/>
    </row>
    <row r="529" spans="7:10" ht="15.75" customHeight="1">
      <c r="G529" s="76"/>
      <c r="H529" s="76"/>
      <c r="I529" s="76"/>
      <c r="J529" s="76"/>
    </row>
    <row r="530" spans="7:10" ht="15.75" customHeight="1">
      <c r="G530" s="76"/>
      <c r="H530" s="76"/>
      <c r="I530" s="76"/>
      <c r="J530" s="76"/>
    </row>
    <row r="531" spans="7:10" ht="15.75" customHeight="1">
      <c r="G531" s="76"/>
      <c r="H531" s="76"/>
      <c r="I531" s="76"/>
      <c r="J531" s="76"/>
    </row>
    <row r="532" spans="7:10" ht="15.75" customHeight="1">
      <c r="G532" s="76"/>
      <c r="H532" s="76"/>
      <c r="I532" s="76"/>
      <c r="J532" s="76"/>
    </row>
    <row r="533" spans="7:10" ht="15.75" customHeight="1">
      <c r="G533" s="76"/>
      <c r="H533" s="76"/>
      <c r="I533" s="76"/>
      <c r="J533" s="76"/>
    </row>
    <row r="534" spans="7:10" ht="15.75" customHeight="1">
      <c r="G534" s="76"/>
      <c r="H534" s="76"/>
      <c r="I534" s="76"/>
      <c r="J534" s="76"/>
    </row>
    <row r="535" spans="7:10" ht="15.75" customHeight="1">
      <c r="G535" s="76"/>
      <c r="H535" s="76"/>
      <c r="I535" s="76"/>
      <c r="J535" s="76"/>
    </row>
    <row r="536" spans="7:10" ht="15.75" customHeight="1">
      <c r="G536" s="76"/>
      <c r="H536" s="76"/>
      <c r="I536" s="76"/>
      <c r="J536" s="76"/>
    </row>
    <row r="537" spans="7:10" ht="15.75" customHeight="1">
      <c r="G537" s="76"/>
      <c r="H537" s="76"/>
      <c r="I537" s="76"/>
      <c r="J537" s="76"/>
    </row>
    <row r="538" spans="7:10" ht="15.75" customHeight="1">
      <c r="G538" s="76"/>
      <c r="H538" s="76"/>
      <c r="I538" s="76"/>
      <c r="J538" s="76"/>
    </row>
    <row r="539" spans="7:10" ht="15.75" customHeight="1">
      <c r="G539" s="76"/>
      <c r="H539" s="76"/>
      <c r="I539" s="76"/>
      <c r="J539" s="76"/>
    </row>
    <row r="540" spans="7:10" ht="15.75" customHeight="1">
      <c r="G540" s="76"/>
      <c r="H540" s="76"/>
      <c r="I540" s="76"/>
      <c r="J540" s="76"/>
    </row>
    <row r="541" spans="7:10" ht="15.75" customHeight="1">
      <c r="G541" s="76"/>
      <c r="H541" s="76"/>
      <c r="I541" s="76"/>
      <c r="J541" s="76"/>
    </row>
    <row r="542" spans="7:10" ht="15.75" customHeight="1">
      <c r="G542" s="76"/>
      <c r="H542" s="76"/>
      <c r="I542" s="76"/>
      <c r="J542" s="76"/>
    </row>
    <row r="543" spans="7:10" ht="15.75" customHeight="1">
      <c r="G543" s="76"/>
      <c r="H543" s="76"/>
      <c r="I543" s="76"/>
      <c r="J543" s="76"/>
    </row>
    <row r="544" spans="7:10" ht="15.75" customHeight="1">
      <c r="G544" s="76"/>
      <c r="H544" s="76"/>
      <c r="I544" s="76"/>
      <c r="J544" s="76"/>
    </row>
    <row r="545" spans="7:10" ht="15.75" customHeight="1">
      <c r="G545" s="76"/>
      <c r="H545" s="76"/>
      <c r="I545" s="76"/>
      <c r="J545" s="76"/>
    </row>
    <row r="546" spans="7:10" ht="15.75" customHeight="1">
      <c r="G546" s="76"/>
      <c r="H546" s="76"/>
      <c r="I546" s="76"/>
      <c r="J546" s="76"/>
    </row>
    <row r="547" spans="7:10" ht="15.75" customHeight="1">
      <c r="G547" s="76"/>
      <c r="H547" s="76"/>
      <c r="I547" s="76"/>
      <c r="J547" s="76"/>
    </row>
    <row r="548" spans="7:10" ht="15.75" customHeight="1">
      <c r="G548" s="76"/>
      <c r="H548" s="76"/>
      <c r="I548" s="76"/>
      <c r="J548" s="76"/>
    </row>
    <row r="549" spans="7:10" ht="15.75" customHeight="1">
      <c r="G549" s="76"/>
      <c r="H549" s="76"/>
      <c r="I549" s="76"/>
      <c r="J549" s="76"/>
    </row>
    <row r="550" spans="7:10" ht="15.75" customHeight="1">
      <c r="G550" s="76"/>
      <c r="H550" s="76"/>
      <c r="I550" s="76"/>
      <c r="J550" s="76"/>
    </row>
    <row r="551" spans="7:10" ht="15.75" customHeight="1">
      <c r="G551" s="76"/>
      <c r="H551" s="76"/>
      <c r="I551" s="76"/>
      <c r="J551" s="76"/>
    </row>
    <row r="552" spans="7:10" ht="15.75" customHeight="1">
      <c r="G552" s="76"/>
      <c r="H552" s="76"/>
      <c r="I552" s="76"/>
      <c r="J552" s="76"/>
    </row>
    <row r="553" spans="7:10" ht="15.75" customHeight="1">
      <c r="G553" s="76"/>
      <c r="H553" s="76"/>
      <c r="I553" s="76"/>
      <c r="J553" s="76"/>
    </row>
    <row r="554" spans="7:10" ht="15.75" customHeight="1">
      <c r="G554" s="76"/>
      <c r="H554" s="76"/>
      <c r="I554" s="76"/>
      <c r="J554" s="76"/>
    </row>
    <row r="555" spans="7:10" ht="15.75" customHeight="1">
      <c r="G555" s="76"/>
      <c r="H555" s="76"/>
      <c r="I555" s="76"/>
      <c r="J555" s="76"/>
    </row>
    <row r="556" spans="7:10" ht="15.75" customHeight="1">
      <c r="G556" s="76"/>
      <c r="H556" s="76"/>
      <c r="I556" s="76"/>
      <c r="J556" s="76"/>
    </row>
    <row r="557" spans="7:10" ht="15.75" customHeight="1">
      <c r="G557" s="76"/>
      <c r="H557" s="76"/>
      <c r="I557" s="76"/>
      <c r="J557" s="76"/>
    </row>
    <row r="558" spans="7:10" ht="15.75" customHeight="1">
      <c r="G558" s="76"/>
      <c r="H558" s="76"/>
      <c r="I558" s="76"/>
      <c r="J558" s="76"/>
    </row>
    <row r="559" spans="7:10" ht="15.75" customHeight="1">
      <c r="G559" s="76"/>
      <c r="H559" s="76"/>
      <c r="I559" s="76"/>
      <c r="J559" s="76"/>
    </row>
    <row r="560" spans="7:10" ht="15.75" customHeight="1">
      <c r="G560" s="76"/>
      <c r="H560" s="76"/>
      <c r="I560" s="76"/>
      <c r="J560" s="76"/>
    </row>
    <row r="561" spans="7:10" ht="15.75" customHeight="1">
      <c r="G561" s="76"/>
      <c r="H561" s="76"/>
      <c r="I561" s="76"/>
      <c r="J561" s="76"/>
    </row>
    <row r="562" spans="7:10" ht="15.75" customHeight="1">
      <c r="G562" s="76"/>
      <c r="H562" s="76"/>
      <c r="I562" s="76"/>
      <c r="J562" s="76"/>
    </row>
    <row r="563" spans="7:10" ht="15.75" customHeight="1">
      <c r="G563" s="76"/>
      <c r="H563" s="76"/>
      <c r="I563" s="76"/>
      <c r="J563" s="76"/>
    </row>
    <row r="564" spans="7:10" ht="15.75" customHeight="1">
      <c r="G564" s="76"/>
      <c r="H564" s="76"/>
      <c r="I564" s="76"/>
      <c r="J564" s="76"/>
    </row>
    <row r="565" spans="7:10" ht="15.75" customHeight="1">
      <c r="G565" s="76"/>
      <c r="H565" s="76"/>
      <c r="I565" s="76"/>
      <c r="J565" s="76"/>
    </row>
    <row r="566" spans="7:10" ht="15.75" customHeight="1">
      <c r="G566" s="76"/>
      <c r="H566" s="76"/>
      <c r="I566" s="76"/>
      <c r="J566" s="76"/>
    </row>
    <row r="567" spans="7:10" ht="15.75" customHeight="1">
      <c r="G567" s="76"/>
      <c r="H567" s="76"/>
      <c r="I567" s="76"/>
      <c r="J567" s="76"/>
    </row>
    <row r="568" spans="7:10" ht="15.75" customHeight="1">
      <c r="G568" s="76"/>
      <c r="H568" s="76"/>
      <c r="I568" s="76"/>
      <c r="J568" s="76"/>
    </row>
    <row r="569" spans="7:10" ht="15.75" customHeight="1">
      <c r="G569" s="76"/>
      <c r="H569" s="76"/>
      <c r="I569" s="76"/>
      <c r="J569" s="76"/>
    </row>
    <row r="570" spans="7:10" ht="15.75" customHeight="1">
      <c r="G570" s="76"/>
      <c r="H570" s="76"/>
      <c r="I570" s="76"/>
      <c r="J570" s="76"/>
    </row>
    <row r="571" spans="7:10" ht="15.75" customHeight="1">
      <c r="G571" s="76"/>
      <c r="H571" s="76"/>
      <c r="I571" s="76"/>
      <c r="J571" s="76"/>
    </row>
    <row r="572" spans="7:10" ht="15.75" customHeight="1">
      <c r="G572" s="76"/>
      <c r="H572" s="76"/>
      <c r="I572" s="76"/>
      <c r="J572" s="76"/>
    </row>
    <row r="573" spans="7:10" ht="15.75" customHeight="1">
      <c r="G573" s="76"/>
      <c r="H573" s="76"/>
      <c r="I573" s="76"/>
      <c r="J573" s="76"/>
    </row>
    <row r="574" spans="7:10" ht="15.75" customHeight="1">
      <c r="G574" s="76"/>
      <c r="H574" s="76"/>
      <c r="I574" s="76"/>
      <c r="J574" s="76"/>
    </row>
    <row r="575" spans="7:10" ht="15.75" customHeight="1">
      <c r="G575" s="76"/>
      <c r="H575" s="76"/>
      <c r="I575" s="76"/>
      <c r="J575" s="76"/>
    </row>
    <row r="576" spans="7:10" ht="15.75" customHeight="1">
      <c r="G576" s="76"/>
      <c r="H576" s="76"/>
      <c r="I576" s="76"/>
      <c r="J576" s="76"/>
    </row>
    <row r="577" spans="7:10" ht="15.75" customHeight="1">
      <c r="G577" s="76"/>
      <c r="H577" s="76"/>
      <c r="I577" s="76"/>
      <c r="J577" s="76"/>
    </row>
    <row r="578" spans="7:10" ht="15.75" customHeight="1">
      <c r="G578" s="76"/>
      <c r="H578" s="76"/>
      <c r="I578" s="76"/>
      <c r="J578" s="76"/>
    </row>
    <row r="579" spans="7:10" ht="15.75" customHeight="1">
      <c r="G579" s="76"/>
      <c r="H579" s="76"/>
      <c r="I579" s="76"/>
      <c r="J579" s="76"/>
    </row>
    <row r="580" spans="7:10" ht="15.75" customHeight="1">
      <c r="G580" s="76"/>
      <c r="H580" s="76"/>
      <c r="I580" s="76"/>
      <c r="J580" s="76"/>
    </row>
    <row r="581" spans="7:10" ht="15.75" customHeight="1">
      <c r="G581" s="76"/>
      <c r="H581" s="76"/>
      <c r="I581" s="76"/>
      <c r="J581" s="76"/>
    </row>
    <row r="582" spans="7:10" ht="15.75" customHeight="1">
      <c r="G582" s="76"/>
      <c r="H582" s="76"/>
      <c r="I582" s="76"/>
      <c r="J582" s="76"/>
    </row>
    <row r="583" spans="7:10" ht="15.75" customHeight="1">
      <c r="G583" s="76"/>
      <c r="H583" s="76"/>
      <c r="I583" s="76"/>
      <c r="J583" s="76"/>
    </row>
    <row r="584" spans="7:10" ht="15.75" customHeight="1">
      <c r="G584" s="76"/>
      <c r="H584" s="76"/>
      <c r="I584" s="76"/>
      <c r="J584" s="76"/>
    </row>
    <row r="585" spans="7:10" ht="15.75" customHeight="1">
      <c r="G585" s="76"/>
      <c r="H585" s="76"/>
      <c r="I585" s="76"/>
      <c r="J585" s="76"/>
    </row>
    <row r="586" spans="7:10" ht="15.75" customHeight="1">
      <c r="G586" s="76"/>
      <c r="H586" s="76"/>
      <c r="I586" s="76"/>
      <c r="J586" s="76"/>
    </row>
    <row r="587" spans="7:10" ht="15.75" customHeight="1">
      <c r="G587" s="76"/>
      <c r="H587" s="76"/>
      <c r="I587" s="76"/>
      <c r="J587" s="76"/>
    </row>
    <row r="588" spans="7:10" ht="15.75" customHeight="1">
      <c r="G588" s="76"/>
      <c r="H588" s="76"/>
      <c r="I588" s="76"/>
      <c r="J588" s="76"/>
    </row>
    <row r="589" spans="7:10" ht="15.75" customHeight="1">
      <c r="G589" s="76"/>
      <c r="H589" s="76"/>
      <c r="I589" s="76"/>
      <c r="J589" s="76"/>
    </row>
    <row r="590" spans="7:10" ht="15.75" customHeight="1">
      <c r="G590" s="76"/>
      <c r="H590" s="76"/>
      <c r="I590" s="76"/>
      <c r="J590" s="76"/>
    </row>
    <row r="591" spans="7:10" ht="15.75" customHeight="1">
      <c r="G591" s="76"/>
      <c r="H591" s="76"/>
      <c r="I591" s="76"/>
      <c r="J591" s="76"/>
    </row>
    <row r="592" spans="7:10" ht="15.75" customHeight="1">
      <c r="G592" s="76"/>
      <c r="H592" s="76"/>
      <c r="I592" s="76"/>
      <c r="J592" s="76"/>
    </row>
    <row r="593" spans="7:10" ht="15.75" customHeight="1">
      <c r="G593" s="76"/>
      <c r="H593" s="76"/>
      <c r="I593" s="76"/>
      <c r="J593" s="76"/>
    </row>
    <row r="594" spans="7:10" ht="15.75" customHeight="1">
      <c r="G594" s="76"/>
      <c r="H594" s="76"/>
      <c r="I594" s="76"/>
      <c r="J594" s="76"/>
    </row>
    <row r="595" spans="7:10" ht="15.75" customHeight="1">
      <c r="G595" s="76"/>
      <c r="H595" s="76"/>
      <c r="I595" s="76"/>
      <c r="J595" s="76"/>
    </row>
    <row r="596" spans="7:10" ht="15.75" customHeight="1">
      <c r="G596" s="76"/>
      <c r="H596" s="76"/>
      <c r="I596" s="76"/>
      <c r="J596" s="76"/>
    </row>
    <row r="597" spans="7:10" ht="15.75" customHeight="1">
      <c r="G597" s="76"/>
      <c r="H597" s="76"/>
      <c r="I597" s="76"/>
      <c r="J597" s="76"/>
    </row>
    <row r="598" spans="7:10" ht="15.75" customHeight="1">
      <c r="G598" s="76"/>
      <c r="H598" s="76"/>
      <c r="I598" s="76"/>
      <c r="J598" s="76"/>
    </row>
    <row r="599" spans="7:10" ht="15.75" customHeight="1">
      <c r="G599" s="76"/>
      <c r="H599" s="76"/>
      <c r="I599" s="76"/>
      <c r="J599" s="76"/>
    </row>
    <row r="600" spans="7:10" ht="15.75" customHeight="1">
      <c r="G600" s="76"/>
      <c r="H600" s="76"/>
      <c r="I600" s="76"/>
      <c r="J600" s="76"/>
    </row>
    <row r="601" spans="7:10" ht="15.75" customHeight="1">
      <c r="G601" s="76"/>
      <c r="H601" s="76"/>
      <c r="I601" s="76"/>
      <c r="J601" s="76"/>
    </row>
    <row r="602" spans="7:10" ht="15.75" customHeight="1">
      <c r="G602" s="76"/>
      <c r="H602" s="76"/>
      <c r="I602" s="76"/>
      <c r="J602" s="76"/>
    </row>
    <row r="603" spans="7:10" ht="15.75" customHeight="1">
      <c r="G603" s="76"/>
      <c r="H603" s="76"/>
      <c r="I603" s="76"/>
      <c r="J603" s="76"/>
    </row>
    <row r="604" spans="7:10" ht="15.75" customHeight="1">
      <c r="G604" s="76"/>
      <c r="H604" s="76"/>
      <c r="I604" s="76"/>
      <c r="J604" s="76"/>
    </row>
    <row r="605" spans="7:10" ht="15.75" customHeight="1">
      <c r="G605" s="76"/>
      <c r="H605" s="76"/>
      <c r="I605" s="76"/>
      <c r="J605" s="76"/>
    </row>
    <row r="606" spans="7:10" ht="15.75" customHeight="1">
      <c r="G606" s="76"/>
      <c r="H606" s="76"/>
      <c r="I606" s="76"/>
      <c r="J606" s="76"/>
    </row>
    <row r="607" spans="7:10" ht="15.75" customHeight="1">
      <c r="G607" s="76"/>
      <c r="H607" s="76"/>
      <c r="I607" s="76"/>
      <c r="J607" s="76"/>
    </row>
    <row r="608" spans="7:10" ht="15.75" customHeight="1">
      <c r="G608" s="76"/>
      <c r="H608" s="76"/>
      <c r="I608" s="76"/>
      <c r="J608" s="76"/>
    </row>
    <row r="609" spans="7:10" ht="15.75" customHeight="1">
      <c r="G609" s="76"/>
      <c r="H609" s="76"/>
      <c r="I609" s="76"/>
      <c r="J609" s="76"/>
    </row>
    <row r="610" spans="7:10" ht="15.75" customHeight="1">
      <c r="G610" s="76"/>
      <c r="H610" s="76"/>
      <c r="I610" s="76"/>
      <c r="J610" s="76"/>
    </row>
    <row r="611" spans="7:10" ht="15.75" customHeight="1">
      <c r="G611" s="76"/>
      <c r="H611" s="76"/>
      <c r="I611" s="76"/>
      <c r="J611" s="76"/>
    </row>
    <row r="612" spans="7:10" ht="15.75" customHeight="1">
      <c r="G612" s="76"/>
      <c r="H612" s="76"/>
      <c r="I612" s="76"/>
      <c r="J612" s="76"/>
    </row>
    <row r="613" spans="7:10" ht="15.75" customHeight="1">
      <c r="G613" s="76"/>
      <c r="H613" s="76"/>
      <c r="I613" s="76"/>
      <c r="J613" s="76"/>
    </row>
    <row r="614" spans="7:10" ht="15.75" customHeight="1">
      <c r="G614" s="76"/>
      <c r="H614" s="76"/>
      <c r="I614" s="76"/>
      <c r="J614" s="76"/>
    </row>
    <row r="615" spans="7:10" ht="15.75" customHeight="1">
      <c r="G615" s="76"/>
      <c r="H615" s="76"/>
      <c r="I615" s="76"/>
      <c r="J615" s="76"/>
    </row>
    <row r="616" spans="7:10" ht="15.75" customHeight="1">
      <c r="G616" s="76"/>
      <c r="H616" s="76"/>
      <c r="I616" s="76"/>
      <c r="J616" s="76"/>
    </row>
    <row r="617" spans="7:10" ht="15.75" customHeight="1">
      <c r="G617" s="76"/>
      <c r="H617" s="76"/>
      <c r="I617" s="76"/>
      <c r="J617" s="76"/>
    </row>
    <row r="618" spans="7:10" ht="15.75" customHeight="1">
      <c r="G618" s="76"/>
      <c r="H618" s="76"/>
      <c r="I618" s="76"/>
      <c r="J618" s="76"/>
    </row>
    <row r="619" spans="7:10" ht="15.75" customHeight="1">
      <c r="G619" s="76"/>
      <c r="H619" s="76"/>
      <c r="I619" s="76"/>
      <c r="J619" s="76"/>
    </row>
    <row r="620" spans="7:10" ht="15.75" customHeight="1">
      <c r="G620" s="76"/>
      <c r="H620" s="76"/>
      <c r="I620" s="76"/>
      <c r="J620" s="76"/>
    </row>
    <row r="621" spans="7:10" ht="15.75" customHeight="1">
      <c r="G621" s="76"/>
      <c r="H621" s="76"/>
      <c r="I621" s="76"/>
      <c r="J621" s="76"/>
    </row>
    <row r="622" spans="7:10" ht="15.75" customHeight="1">
      <c r="G622" s="76"/>
      <c r="H622" s="76"/>
      <c r="I622" s="76"/>
      <c r="J622" s="76"/>
    </row>
    <row r="623" spans="7:10" ht="15.75" customHeight="1">
      <c r="G623" s="76"/>
      <c r="H623" s="76"/>
      <c r="I623" s="76"/>
      <c r="J623" s="76"/>
    </row>
    <row r="624" spans="7:10" ht="15.75" customHeight="1">
      <c r="G624" s="76"/>
      <c r="H624" s="76"/>
      <c r="I624" s="76"/>
      <c r="J624" s="76"/>
    </row>
    <row r="625" spans="7:10" ht="15.75" customHeight="1">
      <c r="G625" s="76"/>
      <c r="H625" s="76"/>
      <c r="I625" s="76"/>
      <c r="J625" s="76"/>
    </row>
    <row r="626" spans="7:10" ht="15.75" customHeight="1">
      <c r="G626" s="76"/>
      <c r="H626" s="76"/>
      <c r="I626" s="76"/>
      <c r="J626" s="76"/>
    </row>
    <row r="627" spans="7:10" ht="15.75" customHeight="1">
      <c r="G627" s="76"/>
      <c r="H627" s="76"/>
      <c r="I627" s="76"/>
      <c r="J627" s="76"/>
    </row>
    <row r="628" spans="7:10" ht="15.75" customHeight="1">
      <c r="G628" s="76"/>
      <c r="H628" s="76"/>
      <c r="I628" s="76"/>
      <c r="J628" s="76"/>
    </row>
    <row r="629" spans="7:10" ht="15.75" customHeight="1">
      <c r="G629" s="76"/>
      <c r="H629" s="76"/>
      <c r="I629" s="76"/>
      <c r="J629" s="76"/>
    </row>
    <row r="630" spans="7:10" ht="15.75" customHeight="1">
      <c r="G630" s="76"/>
      <c r="H630" s="76"/>
      <c r="I630" s="76"/>
      <c r="J630" s="76"/>
    </row>
    <row r="631" spans="7:10" ht="15.75" customHeight="1">
      <c r="G631" s="76"/>
      <c r="H631" s="76"/>
      <c r="I631" s="76"/>
      <c r="J631" s="76"/>
    </row>
    <row r="632" spans="7:10" ht="15.75" customHeight="1">
      <c r="G632" s="76"/>
      <c r="H632" s="76"/>
      <c r="I632" s="76"/>
      <c r="J632" s="76"/>
    </row>
    <row r="633" spans="7:10" ht="15.75" customHeight="1">
      <c r="G633" s="76"/>
      <c r="H633" s="76"/>
      <c r="I633" s="76"/>
      <c r="J633" s="76"/>
    </row>
    <row r="634" spans="7:10" ht="15.75" customHeight="1">
      <c r="G634" s="76"/>
      <c r="H634" s="76"/>
      <c r="I634" s="76"/>
      <c r="J634" s="76"/>
    </row>
    <row r="635" spans="7:10" ht="15.75" customHeight="1">
      <c r="G635" s="76"/>
      <c r="H635" s="76"/>
      <c r="I635" s="76"/>
      <c r="J635" s="76"/>
    </row>
    <row r="636" spans="7:10" ht="15.75" customHeight="1">
      <c r="G636" s="76"/>
      <c r="H636" s="76"/>
      <c r="I636" s="76"/>
      <c r="J636" s="76"/>
    </row>
    <row r="637" spans="7:10" ht="15.75" customHeight="1">
      <c r="G637" s="76"/>
      <c r="H637" s="76"/>
      <c r="I637" s="76"/>
      <c r="J637" s="76"/>
    </row>
    <row r="638" spans="7:10" ht="15.75" customHeight="1">
      <c r="G638" s="76"/>
      <c r="H638" s="76"/>
      <c r="I638" s="76"/>
      <c r="J638" s="76"/>
    </row>
    <row r="639" spans="7:10" ht="15.75" customHeight="1">
      <c r="G639" s="76"/>
      <c r="H639" s="76"/>
      <c r="I639" s="76"/>
      <c r="J639" s="76"/>
    </row>
    <row r="640" spans="7:10" ht="15.75" customHeight="1">
      <c r="G640" s="76"/>
      <c r="H640" s="76"/>
      <c r="I640" s="76"/>
      <c r="J640" s="76"/>
    </row>
    <row r="641" spans="7:10" ht="15.75" customHeight="1">
      <c r="G641" s="76"/>
      <c r="H641" s="76"/>
      <c r="I641" s="76"/>
      <c r="J641" s="76"/>
    </row>
    <row r="642" spans="7:10" ht="15.75" customHeight="1">
      <c r="G642" s="76"/>
      <c r="H642" s="76"/>
      <c r="I642" s="76"/>
      <c r="J642" s="76"/>
    </row>
    <row r="643" spans="7:10" ht="15.75" customHeight="1">
      <c r="G643" s="76"/>
      <c r="H643" s="76"/>
      <c r="I643" s="76"/>
      <c r="J643" s="76"/>
    </row>
    <row r="644" spans="7:10" ht="15.75" customHeight="1">
      <c r="G644" s="76"/>
      <c r="H644" s="76"/>
      <c r="I644" s="76"/>
      <c r="J644" s="76"/>
    </row>
    <row r="645" spans="7:10" ht="15.75" customHeight="1">
      <c r="G645" s="76"/>
      <c r="H645" s="76"/>
      <c r="I645" s="76"/>
      <c r="J645" s="76"/>
    </row>
    <row r="646" spans="7:10" ht="15.75" customHeight="1">
      <c r="G646" s="76"/>
      <c r="H646" s="76"/>
      <c r="I646" s="76"/>
      <c r="J646" s="76"/>
    </row>
    <row r="647" spans="7:10" ht="15.75" customHeight="1">
      <c r="G647" s="76"/>
      <c r="H647" s="76"/>
      <c r="I647" s="76"/>
      <c r="J647" s="76"/>
    </row>
    <row r="648" spans="7:10" ht="15.75" customHeight="1">
      <c r="G648" s="76"/>
      <c r="H648" s="76"/>
      <c r="I648" s="76"/>
      <c r="J648" s="76"/>
    </row>
    <row r="649" spans="7:10" ht="15.75" customHeight="1">
      <c r="G649" s="76"/>
      <c r="H649" s="76"/>
      <c r="I649" s="76"/>
      <c r="J649" s="76"/>
    </row>
    <row r="650" spans="7:10" ht="15.75" customHeight="1">
      <c r="G650" s="76"/>
      <c r="H650" s="76"/>
      <c r="I650" s="76"/>
      <c r="J650" s="76"/>
    </row>
    <row r="651" spans="7:10" ht="15.75" customHeight="1">
      <c r="G651" s="76"/>
      <c r="H651" s="76"/>
      <c r="I651" s="76"/>
      <c r="J651" s="76"/>
    </row>
    <row r="652" spans="7:10" ht="15.75" customHeight="1">
      <c r="G652" s="76"/>
      <c r="H652" s="76"/>
      <c r="I652" s="76"/>
      <c r="J652" s="76"/>
    </row>
    <row r="653" spans="7:10" ht="15.75" customHeight="1">
      <c r="G653" s="76"/>
      <c r="H653" s="76"/>
      <c r="I653" s="76"/>
      <c r="J653" s="76"/>
    </row>
    <row r="654" spans="7:10" ht="15.75" customHeight="1">
      <c r="G654" s="76"/>
      <c r="H654" s="76"/>
      <c r="I654" s="76"/>
      <c r="J654" s="76"/>
    </row>
    <row r="655" spans="7:10" ht="15.75" customHeight="1">
      <c r="G655" s="76"/>
      <c r="H655" s="76"/>
      <c r="I655" s="76"/>
      <c r="J655" s="76"/>
    </row>
    <row r="656" spans="7:10" ht="15.75" customHeight="1">
      <c r="G656" s="76"/>
      <c r="H656" s="76"/>
      <c r="I656" s="76"/>
      <c r="J656" s="76"/>
    </row>
    <row r="657" spans="7:10" ht="15.75" customHeight="1">
      <c r="G657" s="76"/>
      <c r="H657" s="76"/>
      <c r="I657" s="76"/>
      <c r="J657" s="76"/>
    </row>
    <row r="658" spans="7:10" ht="15.75" customHeight="1">
      <c r="G658" s="76"/>
      <c r="H658" s="76"/>
      <c r="I658" s="76"/>
      <c r="J658" s="76"/>
    </row>
    <row r="659" spans="7:10" ht="15.75" customHeight="1">
      <c r="G659" s="76"/>
      <c r="H659" s="76"/>
      <c r="I659" s="76"/>
      <c r="J659" s="76"/>
    </row>
    <row r="660" spans="7:10" ht="15.75" customHeight="1">
      <c r="G660" s="76"/>
      <c r="H660" s="76"/>
      <c r="I660" s="76"/>
      <c r="J660" s="76"/>
    </row>
    <row r="661" spans="7:10" ht="15.75" customHeight="1">
      <c r="G661" s="76"/>
      <c r="H661" s="76"/>
      <c r="I661" s="76"/>
      <c r="J661" s="76"/>
    </row>
    <row r="662" spans="7:10" ht="15.75" customHeight="1">
      <c r="G662" s="76"/>
      <c r="H662" s="76"/>
      <c r="I662" s="76"/>
      <c r="J662" s="76"/>
    </row>
    <row r="663" spans="7:10" ht="15.75" customHeight="1">
      <c r="G663" s="76"/>
      <c r="H663" s="76"/>
      <c r="I663" s="76"/>
      <c r="J663" s="76"/>
    </row>
    <row r="664" spans="7:10" ht="15.75" customHeight="1">
      <c r="G664" s="76"/>
      <c r="H664" s="76"/>
      <c r="I664" s="76"/>
      <c r="J664" s="76"/>
    </row>
    <row r="665" spans="7:10" ht="15.75" customHeight="1">
      <c r="G665" s="76"/>
      <c r="H665" s="76"/>
      <c r="I665" s="76"/>
      <c r="J665" s="76"/>
    </row>
    <row r="666" spans="7:10" ht="15.75" customHeight="1">
      <c r="G666" s="76"/>
      <c r="H666" s="76"/>
      <c r="I666" s="76"/>
      <c r="J666" s="76"/>
    </row>
    <row r="667" spans="7:10" ht="15.75" customHeight="1">
      <c r="G667" s="76"/>
      <c r="H667" s="76"/>
      <c r="I667" s="76"/>
      <c r="J667" s="76"/>
    </row>
    <row r="668" spans="7:10" ht="15.75" customHeight="1">
      <c r="G668" s="76"/>
      <c r="H668" s="76"/>
      <c r="I668" s="76"/>
      <c r="J668" s="76"/>
    </row>
    <row r="669" spans="7:10" ht="15.75" customHeight="1">
      <c r="G669" s="76"/>
      <c r="H669" s="76"/>
      <c r="I669" s="76"/>
      <c r="J669" s="76"/>
    </row>
    <row r="670" spans="7:10" ht="15.75" customHeight="1">
      <c r="G670" s="76"/>
      <c r="H670" s="76"/>
      <c r="I670" s="76"/>
      <c r="J670" s="76"/>
    </row>
    <row r="671" spans="7:10" ht="15.75" customHeight="1">
      <c r="G671" s="76"/>
      <c r="H671" s="76"/>
      <c r="I671" s="76"/>
      <c r="J671" s="76"/>
    </row>
    <row r="672" spans="7:10" ht="15.75" customHeight="1">
      <c r="G672" s="76"/>
      <c r="H672" s="76"/>
      <c r="I672" s="76"/>
      <c r="J672" s="76"/>
    </row>
    <row r="673" spans="7:10" ht="15.75" customHeight="1">
      <c r="G673" s="76"/>
      <c r="H673" s="76"/>
      <c r="I673" s="76"/>
      <c r="J673" s="76"/>
    </row>
    <row r="674" spans="7:10" ht="15.75" customHeight="1">
      <c r="G674" s="76"/>
      <c r="H674" s="76"/>
      <c r="I674" s="76"/>
      <c r="J674" s="76"/>
    </row>
    <row r="675" spans="7:10" ht="15.75" customHeight="1">
      <c r="G675" s="76"/>
      <c r="H675" s="76"/>
      <c r="I675" s="76"/>
      <c r="J675" s="76"/>
    </row>
    <row r="676" spans="7:10" ht="15.75" customHeight="1">
      <c r="G676" s="76"/>
      <c r="H676" s="76"/>
      <c r="I676" s="76"/>
      <c r="J676" s="76"/>
    </row>
    <row r="677" spans="7:10" ht="15.75" customHeight="1">
      <c r="G677" s="76"/>
      <c r="H677" s="76"/>
      <c r="I677" s="76"/>
      <c r="J677" s="76"/>
    </row>
    <row r="678" spans="7:10" ht="15.75" customHeight="1">
      <c r="G678" s="76"/>
      <c r="H678" s="76"/>
      <c r="I678" s="76"/>
      <c r="J678" s="76"/>
    </row>
    <row r="679" spans="7:10" ht="15.75" customHeight="1">
      <c r="G679" s="76"/>
      <c r="H679" s="76"/>
      <c r="I679" s="76"/>
      <c r="J679" s="76"/>
    </row>
    <row r="680" spans="7:10" ht="15.75" customHeight="1">
      <c r="G680" s="76"/>
      <c r="H680" s="76"/>
      <c r="I680" s="76"/>
      <c r="J680" s="76"/>
    </row>
    <row r="681" spans="7:10" ht="15.75" customHeight="1">
      <c r="G681" s="76"/>
      <c r="H681" s="76"/>
      <c r="I681" s="76"/>
      <c r="J681" s="76"/>
    </row>
    <row r="682" spans="7:10" ht="15.75" customHeight="1">
      <c r="G682" s="76"/>
      <c r="H682" s="76"/>
      <c r="I682" s="76"/>
      <c r="J682" s="76"/>
    </row>
    <row r="683" spans="7:10" ht="15.75" customHeight="1">
      <c r="G683" s="76"/>
      <c r="H683" s="76"/>
      <c r="I683" s="76"/>
      <c r="J683" s="76"/>
    </row>
    <row r="684" spans="7:10" ht="15.75" customHeight="1">
      <c r="G684" s="76"/>
      <c r="H684" s="76"/>
      <c r="I684" s="76"/>
      <c r="J684" s="76"/>
    </row>
    <row r="685" spans="7:10" ht="15.75" customHeight="1">
      <c r="G685" s="76"/>
      <c r="H685" s="76"/>
      <c r="I685" s="76"/>
      <c r="J685" s="76"/>
    </row>
    <row r="686" spans="7:10" ht="15.75" customHeight="1">
      <c r="G686" s="76"/>
      <c r="H686" s="76"/>
      <c r="I686" s="76"/>
      <c r="J686" s="76"/>
    </row>
    <row r="687" spans="7:10" ht="15.75" customHeight="1">
      <c r="G687" s="76"/>
      <c r="H687" s="76"/>
      <c r="I687" s="76"/>
      <c r="J687" s="76"/>
    </row>
    <row r="688" spans="7:10" ht="15.75" customHeight="1">
      <c r="G688" s="76"/>
      <c r="H688" s="76"/>
      <c r="I688" s="76"/>
      <c r="J688" s="76"/>
    </row>
    <row r="689" spans="7:10" ht="15.75" customHeight="1">
      <c r="G689" s="76"/>
      <c r="H689" s="76"/>
      <c r="I689" s="76"/>
      <c r="J689" s="76"/>
    </row>
    <row r="690" spans="7:10" ht="15.75" customHeight="1">
      <c r="G690" s="76"/>
      <c r="H690" s="76"/>
      <c r="I690" s="76"/>
      <c r="J690" s="76"/>
    </row>
    <row r="691" spans="7:10" ht="15.75" customHeight="1">
      <c r="G691" s="76"/>
      <c r="H691" s="76"/>
      <c r="I691" s="76"/>
      <c r="J691" s="76"/>
    </row>
    <row r="692" spans="7:10" ht="15.75" customHeight="1">
      <c r="G692" s="76"/>
      <c r="H692" s="76"/>
      <c r="I692" s="76"/>
      <c r="J692" s="76"/>
    </row>
    <row r="693" spans="7:10" ht="15.75" customHeight="1">
      <c r="G693" s="76"/>
      <c r="H693" s="76"/>
      <c r="I693" s="76"/>
      <c r="J693" s="76"/>
    </row>
    <row r="694" spans="7:10" ht="15.75" customHeight="1">
      <c r="G694" s="76"/>
      <c r="H694" s="76"/>
      <c r="I694" s="76"/>
      <c r="J694" s="76"/>
    </row>
    <row r="695" spans="7:10" ht="15.75" customHeight="1">
      <c r="G695" s="76"/>
      <c r="H695" s="76"/>
      <c r="I695" s="76"/>
      <c r="J695" s="76"/>
    </row>
    <row r="696" spans="7:10" ht="15.75" customHeight="1">
      <c r="G696" s="76"/>
      <c r="H696" s="76"/>
      <c r="I696" s="76"/>
      <c r="J696" s="76"/>
    </row>
    <row r="697" spans="7:10" ht="15.75" customHeight="1">
      <c r="G697" s="76"/>
      <c r="H697" s="76"/>
      <c r="I697" s="76"/>
      <c r="J697" s="76"/>
    </row>
    <row r="698" spans="7:10" ht="15.75" customHeight="1">
      <c r="G698" s="76"/>
      <c r="H698" s="76"/>
      <c r="I698" s="76"/>
      <c r="J698" s="76"/>
    </row>
    <row r="699" spans="7:10" ht="15.75" customHeight="1">
      <c r="G699" s="76"/>
      <c r="H699" s="76"/>
      <c r="I699" s="76"/>
      <c r="J699" s="76"/>
    </row>
    <row r="700" spans="7:10" ht="15.75" customHeight="1">
      <c r="G700" s="76"/>
      <c r="H700" s="76"/>
      <c r="I700" s="76"/>
      <c r="J700" s="76"/>
    </row>
    <row r="701" spans="7:10" ht="15.75" customHeight="1">
      <c r="G701" s="76"/>
      <c r="H701" s="76"/>
      <c r="I701" s="76"/>
      <c r="J701" s="76"/>
    </row>
    <row r="702" spans="7:10" ht="15.75" customHeight="1">
      <c r="G702" s="76"/>
      <c r="H702" s="76"/>
      <c r="I702" s="76"/>
      <c r="J702" s="76"/>
    </row>
    <row r="703" spans="7:10" ht="15.75" customHeight="1">
      <c r="G703" s="76"/>
      <c r="H703" s="76"/>
      <c r="I703" s="76"/>
      <c r="J703" s="76"/>
    </row>
    <row r="704" spans="7:10" ht="15.75" customHeight="1">
      <c r="G704" s="76"/>
      <c r="H704" s="76"/>
      <c r="I704" s="76"/>
      <c r="J704" s="76"/>
    </row>
    <row r="705" spans="7:10" ht="15.75" customHeight="1">
      <c r="G705" s="76"/>
      <c r="H705" s="76"/>
      <c r="I705" s="76"/>
      <c r="J705" s="76"/>
    </row>
    <row r="706" spans="7:10" ht="15.75" customHeight="1">
      <c r="G706" s="76"/>
      <c r="H706" s="76"/>
      <c r="I706" s="76"/>
      <c r="J706" s="76"/>
    </row>
    <row r="707" spans="7:10" ht="15.75" customHeight="1">
      <c r="G707" s="76"/>
      <c r="H707" s="76"/>
      <c r="I707" s="76"/>
      <c r="J707" s="76"/>
    </row>
    <row r="708" spans="7:10" ht="15.75" customHeight="1">
      <c r="G708" s="76"/>
      <c r="H708" s="76"/>
      <c r="I708" s="76"/>
      <c r="J708" s="76"/>
    </row>
    <row r="709" spans="7:10" ht="15.75" customHeight="1">
      <c r="G709" s="76"/>
      <c r="H709" s="76"/>
      <c r="I709" s="76"/>
      <c r="J709" s="76"/>
    </row>
    <row r="710" spans="7:10" ht="15.75" customHeight="1">
      <c r="G710" s="76"/>
      <c r="H710" s="76"/>
      <c r="I710" s="76"/>
      <c r="J710" s="76"/>
    </row>
    <row r="711" spans="7:10" ht="15.75" customHeight="1">
      <c r="G711" s="76"/>
      <c r="H711" s="76"/>
      <c r="I711" s="76"/>
      <c r="J711" s="76"/>
    </row>
    <row r="712" spans="7:10" ht="15.75" customHeight="1">
      <c r="G712" s="76"/>
      <c r="H712" s="76"/>
      <c r="I712" s="76"/>
      <c r="J712" s="76"/>
    </row>
    <row r="713" spans="7:10" ht="15.75" customHeight="1">
      <c r="G713" s="76"/>
      <c r="H713" s="76"/>
      <c r="I713" s="76"/>
      <c r="J713" s="76"/>
    </row>
    <row r="714" spans="7:10" ht="15.75" customHeight="1">
      <c r="G714" s="76"/>
      <c r="H714" s="76"/>
      <c r="I714" s="76"/>
      <c r="J714" s="76"/>
    </row>
    <row r="715" spans="7:10" ht="15.75" customHeight="1">
      <c r="G715" s="76"/>
      <c r="H715" s="76"/>
      <c r="I715" s="76"/>
      <c r="J715" s="76"/>
    </row>
    <row r="716" spans="7:10" ht="15.75" customHeight="1">
      <c r="G716" s="76"/>
      <c r="H716" s="76"/>
      <c r="I716" s="76"/>
      <c r="J716" s="76"/>
    </row>
    <row r="717" spans="7:10" ht="15.75" customHeight="1">
      <c r="G717" s="76"/>
      <c r="H717" s="76"/>
      <c r="I717" s="76"/>
      <c r="J717" s="76"/>
    </row>
    <row r="718" spans="7:10" ht="15.75" customHeight="1">
      <c r="G718" s="76"/>
      <c r="H718" s="76"/>
      <c r="I718" s="76"/>
      <c r="J718" s="76"/>
    </row>
    <row r="719" spans="7:10" ht="15.75" customHeight="1">
      <c r="G719" s="76"/>
      <c r="H719" s="76"/>
      <c r="I719" s="76"/>
      <c r="J719" s="76"/>
    </row>
    <row r="720" spans="7:10" ht="15.75" customHeight="1">
      <c r="G720" s="76"/>
      <c r="H720" s="76"/>
      <c r="I720" s="76"/>
      <c r="J720" s="76"/>
    </row>
    <row r="721" spans="7:10" ht="15.75" customHeight="1">
      <c r="G721" s="76"/>
      <c r="H721" s="76"/>
      <c r="I721" s="76"/>
      <c r="J721" s="76"/>
    </row>
    <row r="722" spans="7:10" ht="15.75" customHeight="1">
      <c r="G722" s="76"/>
      <c r="H722" s="76"/>
      <c r="I722" s="76"/>
      <c r="J722" s="76"/>
    </row>
    <row r="723" spans="7:10" ht="15.75" customHeight="1">
      <c r="G723" s="76"/>
      <c r="H723" s="76"/>
      <c r="I723" s="76"/>
      <c r="J723" s="76"/>
    </row>
    <row r="724" spans="7:10" ht="15.75" customHeight="1">
      <c r="G724" s="76"/>
      <c r="H724" s="76"/>
      <c r="I724" s="76"/>
      <c r="J724" s="76"/>
    </row>
    <row r="725" spans="7:10" ht="15.75" customHeight="1">
      <c r="G725" s="76"/>
      <c r="H725" s="76"/>
      <c r="I725" s="76"/>
      <c r="J725" s="76"/>
    </row>
    <row r="726" spans="7:10" ht="15.75" customHeight="1">
      <c r="G726" s="76"/>
      <c r="H726" s="76"/>
      <c r="I726" s="76"/>
      <c r="J726" s="76"/>
    </row>
    <row r="727" spans="7:10" ht="15.75" customHeight="1">
      <c r="G727" s="76"/>
      <c r="H727" s="76"/>
      <c r="I727" s="76"/>
      <c r="J727" s="76"/>
    </row>
    <row r="728" spans="7:10" ht="15.75" customHeight="1">
      <c r="G728" s="76"/>
      <c r="H728" s="76"/>
      <c r="I728" s="76"/>
      <c r="J728" s="76"/>
    </row>
    <row r="729" spans="7:10" ht="15.75" customHeight="1">
      <c r="G729" s="76"/>
      <c r="H729" s="76"/>
      <c r="I729" s="76"/>
      <c r="J729" s="76"/>
    </row>
    <row r="730" spans="7:10" ht="15.75" customHeight="1">
      <c r="G730" s="76"/>
      <c r="H730" s="76"/>
      <c r="I730" s="76"/>
      <c r="J730" s="76"/>
    </row>
    <row r="731" spans="7:10" ht="15.75" customHeight="1">
      <c r="G731" s="76"/>
      <c r="H731" s="76"/>
      <c r="I731" s="76"/>
      <c r="J731" s="76"/>
    </row>
    <row r="732" spans="7:10" ht="15.75" customHeight="1">
      <c r="G732" s="76"/>
      <c r="H732" s="76"/>
      <c r="I732" s="76"/>
      <c r="J732" s="76"/>
    </row>
    <row r="733" spans="7:10" ht="15.75" customHeight="1">
      <c r="G733" s="76"/>
      <c r="H733" s="76"/>
      <c r="I733" s="76"/>
      <c r="J733" s="76"/>
    </row>
    <row r="734" spans="7:10" ht="15.75" customHeight="1">
      <c r="G734" s="76"/>
      <c r="H734" s="76"/>
      <c r="I734" s="76"/>
      <c r="J734" s="76"/>
    </row>
    <row r="735" spans="7:10" ht="15.75" customHeight="1">
      <c r="G735" s="76"/>
      <c r="H735" s="76"/>
      <c r="I735" s="76"/>
      <c r="J735" s="76"/>
    </row>
    <row r="736" spans="7:10" ht="15.75" customHeight="1">
      <c r="G736" s="76"/>
      <c r="H736" s="76"/>
      <c r="I736" s="76"/>
      <c r="J736" s="76"/>
    </row>
    <row r="737" spans="7:10" ht="15.75" customHeight="1">
      <c r="G737" s="76"/>
      <c r="H737" s="76"/>
      <c r="I737" s="76"/>
      <c r="J737" s="76"/>
    </row>
    <row r="738" spans="7:10" ht="15.75" customHeight="1">
      <c r="G738" s="76"/>
      <c r="H738" s="76"/>
      <c r="I738" s="76"/>
      <c r="J738" s="76"/>
    </row>
    <row r="739" spans="7:10" ht="15.75" customHeight="1">
      <c r="G739" s="76"/>
      <c r="H739" s="76"/>
      <c r="I739" s="76"/>
      <c r="J739" s="76"/>
    </row>
    <row r="740" spans="7:10" ht="15.75" customHeight="1">
      <c r="G740" s="76"/>
      <c r="H740" s="76"/>
      <c r="I740" s="76"/>
      <c r="J740" s="76"/>
    </row>
    <row r="741" spans="7:10" ht="15.75" customHeight="1">
      <c r="G741" s="76"/>
      <c r="H741" s="76"/>
      <c r="I741" s="76"/>
      <c r="J741" s="76"/>
    </row>
    <row r="742" spans="7:10" ht="15.75" customHeight="1">
      <c r="G742" s="76"/>
      <c r="H742" s="76"/>
      <c r="I742" s="76"/>
      <c r="J742" s="76"/>
    </row>
    <row r="743" spans="7:10" ht="15.75" customHeight="1">
      <c r="G743" s="76"/>
      <c r="H743" s="76"/>
      <c r="I743" s="76"/>
      <c r="J743" s="76"/>
    </row>
    <row r="744" spans="7:10" ht="15.75" customHeight="1">
      <c r="G744" s="76"/>
      <c r="H744" s="76"/>
      <c r="I744" s="76"/>
      <c r="J744" s="76"/>
    </row>
    <row r="745" spans="7:10" ht="15.75" customHeight="1">
      <c r="G745" s="76"/>
      <c r="H745" s="76"/>
      <c r="I745" s="76"/>
      <c r="J745" s="76"/>
    </row>
    <row r="746" spans="7:10" ht="15.75" customHeight="1">
      <c r="G746" s="76"/>
      <c r="H746" s="76"/>
      <c r="I746" s="76"/>
      <c r="J746" s="76"/>
    </row>
    <row r="747" spans="7:10" ht="15.75" customHeight="1">
      <c r="G747" s="76"/>
      <c r="H747" s="76"/>
      <c r="I747" s="76"/>
      <c r="J747" s="76"/>
    </row>
    <row r="748" spans="7:10" ht="15.75" customHeight="1">
      <c r="G748" s="76"/>
      <c r="H748" s="76"/>
      <c r="I748" s="76"/>
      <c r="J748" s="76"/>
    </row>
    <row r="749" spans="7:10" ht="15.75" customHeight="1">
      <c r="G749" s="76"/>
      <c r="H749" s="76"/>
      <c r="I749" s="76"/>
      <c r="J749" s="76"/>
    </row>
    <row r="750" spans="7:10" ht="15.75" customHeight="1">
      <c r="G750" s="76"/>
      <c r="H750" s="76"/>
      <c r="I750" s="76"/>
      <c r="J750" s="76"/>
    </row>
    <row r="751" spans="7:10" ht="15.75" customHeight="1">
      <c r="G751" s="76"/>
      <c r="H751" s="76"/>
      <c r="I751" s="76"/>
      <c r="J751" s="76"/>
    </row>
    <row r="752" spans="7:10" ht="15.75" customHeight="1">
      <c r="G752" s="76"/>
      <c r="H752" s="76"/>
      <c r="I752" s="76"/>
      <c r="J752" s="76"/>
    </row>
    <row r="753" spans="7:10" ht="15.75" customHeight="1">
      <c r="G753" s="76"/>
      <c r="H753" s="76"/>
      <c r="I753" s="76"/>
      <c r="J753" s="76"/>
    </row>
    <row r="754" spans="7:10" ht="15.75" customHeight="1">
      <c r="G754" s="76"/>
      <c r="H754" s="76"/>
      <c r="I754" s="76"/>
      <c r="J754" s="76"/>
    </row>
    <row r="755" spans="7:10" ht="15.75" customHeight="1">
      <c r="G755" s="76"/>
      <c r="H755" s="76"/>
      <c r="I755" s="76"/>
      <c r="J755" s="76"/>
    </row>
    <row r="756" spans="7:10" ht="15.75" customHeight="1">
      <c r="G756" s="76"/>
      <c r="H756" s="76"/>
      <c r="I756" s="76"/>
      <c r="J756" s="76"/>
    </row>
    <row r="757" spans="7:10" ht="15.75" customHeight="1">
      <c r="G757" s="76"/>
      <c r="H757" s="76"/>
      <c r="I757" s="76"/>
      <c r="J757" s="76"/>
    </row>
    <row r="758" spans="7:10" ht="15.75" customHeight="1">
      <c r="G758" s="76"/>
      <c r="H758" s="76"/>
      <c r="I758" s="76"/>
      <c r="J758" s="76"/>
    </row>
    <row r="759" spans="7:10" ht="15.75" customHeight="1">
      <c r="G759" s="76"/>
      <c r="H759" s="76"/>
      <c r="I759" s="76"/>
      <c r="J759" s="76"/>
    </row>
    <row r="760" spans="7:10" ht="15.75" customHeight="1">
      <c r="G760" s="76"/>
      <c r="H760" s="76"/>
      <c r="I760" s="76"/>
      <c r="J760" s="76"/>
    </row>
    <row r="761" spans="7:10" ht="15.75" customHeight="1">
      <c r="G761" s="76"/>
      <c r="H761" s="76"/>
      <c r="I761" s="76"/>
      <c r="J761" s="76"/>
    </row>
    <row r="762" spans="7:10" ht="15.75" customHeight="1">
      <c r="G762" s="76"/>
      <c r="H762" s="76"/>
      <c r="I762" s="76"/>
      <c r="J762" s="76"/>
    </row>
    <row r="763" spans="7:10" ht="15.75" customHeight="1">
      <c r="G763" s="76"/>
      <c r="H763" s="76"/>
      <c r="I763" s="76"/>
      <c r="J763" s="76"/>
    </row>
    <row r="764" spans="7:10" ht="15.75" customHeight="1">
      <c r="G764" s="76"/>
      <c r="H764" s="76"/>
      <c r="I764" s="76"/>
      <c r="J764" s="76"/>
    </row>
    <row r="765" spans="7:10" ht="15.75" customHeight="1">
      <c r="G765" s="76"/>
      <c r="H765" s="76"/>
      <c r="I765" s="76"/>
      <c r="J765" s="76"/>
    </row>
    <row r="766" spans="7:10" ht="15.75" customHeight="1">
      <c r="G766" s="76"/>
      <c r="H766" s="76"/>
      <c r="I766" s="76"/>
      <c r="J766" s="76"/>
    </row>
    <row r="767" spans="7:10" ht="15.75" customHeight="1">
      <c r="G767" s="76"/>
      <c r="H767" s="76"/>
      <c r="I767" s="76"/>
      <c r="J767" s="76"/>
    </row>
    <row r="768" spans="7:10" ht="15.75" customHeight="1">
      <c r="G768" s="76"/>
      <c r="H768" s="76"/>
      <c r="I768" s="76"/>
      <c r="J768" s="76"/>
    </row>
    <row r="769" spans="7:10" ht="15.75" customHeight="1">
      <c r="G769" s="76"/>
      <c r="H769" s="76"/>
      <c r="I769" s="76"/>
      <c r="J769" s="76"/>
    </row>
    <row r="770" spans="7:10" ht="15.75" customHeight="1">
      <c r="G770" s="76"/>
      <c r="H770" s="76"/>
      <c r="I770" s="76"/>
      <c r="J770" s="76"/>
    </row>
    <row r="771" spans="7:10" ht="15.75" customHeight="1">
      <c r="G771" s="76"/>
      <c r="H771" s="76"/>
      <c r="I771" s="76"/>
      <c r="J771" s="76"/>
    </row>
    <row r="772" spans="7:10" ht="15.75" customHeight="1">
      <c r="G772" s="76"/>
      <c r="H772" s="76"/>
      <c r="I772" s="76"/>
      <c r="J772" s="76"/>
    </row>
    <row r="773" spans="7:10" ht="15.75" customHeight="1">
      <c r="G773" s="76"/>
      <c r="H773" s="76"/>
      <c r="I773" s="76"/>
      <c r="J773" s="76"/>
    </row>
    <row r="774" spans="7:10" ht="15.75" customHeight="1">
      <c r="G774" s="76"/>
      <c r="H774" s="76"/>
      <c r="I774" s="76"/>
      <c r="J774" s="76"/>
    </row>
    <row r="775" spans="7:10" ht="15.75" customHeight="1">
      <c r="G775" s="76"/>
      <c r="H775" s="76"/>
      <c r="I775" s="76"/>
      <c r="J775" s="76"/>
    </row>
    <row r="776" spans="7:10" ht="15.75" customHeight="1">
      <c r="G776" s="76"/>
      <c r="H776" s="76"/>
      <c r="I776" s="76"/>
      <c r="J776" s="76"/>
    </row>
    <row r="777" spans="7:10" ht="15.75" customHeight="1">
      <c r="G777" s="76"/>
      <c r="H777" s="76"/>
      <c r="I777" s="76"/>
      <c r="J777" s="76"/>
    </row>
    <row r="778" spans="7:10" ht="15.75" customHeight="1">
      <c r="G778" s="76"/>
      <c r="H778" s="76"/>
      <c r="I778" s="76"/>
      <c r="J778" s="76"/>
    </row>
    <row r="779" spans="7:10" ht="15.75" customHeight="1">
      <c r="G779" s="76"/>
      <c r="H779" s="76"/>
      <c r="I779" s="76"/>
      <c r="J779" s="76"/>
    </row>
    <row r="780" spans="7:10" ht="15.75" customHeight="1">
      <c r="G780" s="76"/>
      <c r="H780" s="76"/>
      <c r="I780" s="76"/>
      <c r="J780" s="76"/>
    </row>
    <row r="781" spans="7:10" ht="15.75" customHeight="1">
      <c r="G781" s="76"/>
      <c r="H781" s="76"/>
      <c r="I781" s="76"/>
      <c r="J781" s="76"/>
    </row>
    <row r="782" spans="7:10" ht="15.75" customHeight="1">
      <c r="G782" s="76"/>
      <c r="H782" s="76"/>
      <c r="I782" s="76"/>
      <c r="J782" s="76"/>
    </row>
    <row r="783" spans="7:10" ht="15.75" customHeight="1">
      <c r="G783" s="76"/>
      <c r="H783" s="76"/>
      <c r="I783" s="76"/>
      <c r="J783" s="76"/>
    </row>
    <row r="784" spans="7:10" ht="15.75" customHeight="1">
      <c r="G784" s="76"/>
      <c r="H784" s="76"/>
      <c r="I784" s="76"/>
      <c r="J784" s="76"/>
    </row>
    <row r="785" spans="7:10" ht="15.75" customHeight="1">
      <c r="G785" s="76"/>
      <c r="H785" s="76"/>
      <c r="I785" s="76"/>
      <c r="J785" s="76"/>
    </row>
    <row r="786" spans="7:10" ht="15.75" customHeight="1">
      <c r="G786" s="76"/>
      <c r="H786" s="76"/>
      <c r="I786" s="76"/>
      <c r="J786" s="76"/>
    </row>
    <row r="787" spans="7:10" ht="15.75" customHeight="1">
      <c r="G787" s="76"/>
      <c r="H787" s="76"/>
      <c r="I787" s="76"/>
      <c r="J787" s="76"/>
    </row>
    <row r="788" spans="7:10" ht="15.75" customHeight="1">
      <c r="G788" s="76"/>
      <c r="H788" s="76"/>
      <c r="I788" s="76"/>
      <c r="J788" s="76"/>
    </row>
    <row r="789" spans="7:10" ht="15.75" customHeight="1">
      <c r="G789" s="76"/>
      <c r="H789" s="76"/>
      <c r="I789" s="76"/>
      <c r="J789" s="76"/>
    </row>
    <row r="790" spans="7:10" ht="15.75" customHeight="1">
      <c r="G790" s="76"/>
      <c r="H790" s="76"/>
      <c r="I790" s="76"/>
      <c r="J790" s="76"/>
    </row>
    <row r="791" spans="7:10" ht="15.75" customHeight="1">
      <c r="G791" s="76"/>
      <c r="H791" s="76"/>
      <c r="I791" s="76"/>
      <c r="J791" s="76"/>
    </row>
    <row r="792" spans="7:10" ht="15.75" customHeight="1">
      <c r="G792" s="76"/>
      <c r="H792" s="76"/>
      <c r="I792" s="76"/>
      <c r="J792" s="76"/>
    </row>
    <row r="793" spans="7:10" ht="15.75" customHeight="1">
      <c r="G793" s="76"/>
      <c r="H793" s="76"/>
      <c r="I793" s="76"/>
      <c r="J793" s="76"/>
    </row>
    <row r="794" spans="7:10" ht="15.75" customHeight="1">
      <c r="G794" s="76"/>
      <c r="H794" s="76"/>
      <c r="I794" s="76"/>
      <c r="J794" s="76"/>
    </row>
    <row r="795" spans="7:10" ht="15.75" customHeight="1">
      <c r="G795" s="76"/>
      <c r="H795" s="76"/>
      <c r="I795" s="76"/>
      <c r="J795" s="76"/>
    </row>
    <row r="796" spans="7:10" ht="15.75" customHeight="1">
      <c r="G796" s="76"/>
      <c r="H796" s="76"/>
      <c r="I796" s="76"/>
      <c r="J796" s="76"/>
    </row>
    <row r="797" spans="7:10" ht="15.75" customHeight="1">
      <c r="G797" s="76"/>
      <c r="H797" s="76"/>
      <c r="I797" s="76"/>
      <c r="J797" s="76"/>
    </row>
    <row r="798" spans="7:10" ht="15.75" customHeight="1">
      <c r="G798" s="76"/>
      <c r="H798" s="76"/>
      <c r="I798" s="76"/>
      <c r="J798" s="76"/>
    </row>
    <row r="799" spans="7:10" ht="15.75" customHeight="1">
      <c r="G799" s="76"/>
      <c r="H799" s="76"/>
      <c r="I799" s="76"/>
      <c r="J799" s="76"/>
    </row>
    <row r="800" spans="7:10" ht="15.75" customHeight="1">
      <c r="G800" s="76"/>
      <c r="H800" s="76"/>
      <c r="I800" s="76"/>
      <c r="J800" s="76"/>
    </row>
    <row r="801" spans="7:10" ht="15.75" customHeight="1">
      <c r="G801" s="76"/>
      <c r="H801" s="76"/>
      <c r="I801" s="76"/>
      <c r="J801" s="76"/>
    </row>
    <row r="802" spans="7:10" ht="15.75" customHeight="1">
      <c r="G802" s="76"/>
      <c r="H802" s="76"/>
      <c r="I802" s="76"/>
      <c r="J802" s="76"/>
    </row>
    <row r="803" spans="7:10" ht="15.75" customHeight="1">
      <c r="G803" s="76"/>
      <c r="H803" s="76"/>
      <c r="I803" s="76"/>
      <c r="J803" s="76"/>
    </row>
    <row r="804" spans="7:10" ht="15.75" customHeight="1">
      <c r="G804" s="76"/>
      <c r="H804" s="76"/>
      <c r="I804" s="76"/>
      <c r="J804" s="76"/>
    </row>
    <row r="805" spans="7:10" ht="15.75" customHeight="1">
      <c r="G805" s="76"/>
      <c r="H805" s="76"/>
      <c r="I805" s="76"/>
      <c r="J805" s="76"/>
    </row>
    <row r="806" spans="7:10" ht="15.75" customHeight="1">
      <c r="G806" s="76"/>
      <c r="H806" s="76"/>
      <c r="I806" s="76"/>
      <c r="J806" s="76"/>
    </row>
    <row r="807" spans="7:10" ht="15.75" customHeight="1">
      <c r="G807" s="76"/>
      <c r="H807" s="76"/>
      <c r="I807" s="76"/>
      <c r="J807" s="76"/>
    </row>
    <row r="808" spans="7:10" ht="15.75" customHeight="1">
      <c r="G808" s="76"/>
      <c r="H808" s="76"/>
      <c r="I808" s="76"/>
      <c r="J808" s="76"/>
    </row>
    <row r="809" spans="7:10" ht="15.75" customHeight="1">
      <c r="G809" s="76"/>
      <c r="H809" s="76"/>
      <c r="I809" s="76"/>
      <c r="J809" s="76"/>
    </row>
    <row r="810" spans="7:10" ht="15.75" customHeight="1">
      <c r="G810" s="76"/>
      <c r="H810" s="76"/>
      <c r="I810" s="76"/>
      <c r="J810" s="76"/>
    </row>
    <row r="811" spans="7:10" ht="15.75" customHeight="1">
      <c r="G811" s="76"/>
      <c r="H811" s="76"/>
      <c r="I811" s="76"/>
      <c r="J811" s="76"/>
    </row>
    <row r="812" spans="7:10" ht="15.75" customHeight="1">
      <c r="G812" s="76"/>
      <c r="H812" s="76"/>
      <c r="I812" s="76"/>
      <c r="J812" s="76"/>
    </row>
    <row r="813" spans="7:10" ht="15.75" customHeight="1">
      <c r="G813" s="76"/>
      <c r="H813" s="76"/>
      <c r="I813" s="76"/>
      <c r="J813" s="76"/>
    </row>
    <row r="814" spans="7:10" ht="15.75" customHeight="1">
      <c r="G814" s="76"/>
      <c r="H814" s="76"/>
      <c r="I814" s="76"/>
      <c r="J814" s="76"/>
    </row>
    <row r="815" spans="7:10" ht="15.75" customHeight="1">
      <c r="G815" s="76"/>
      <c r="H815" s="76"/>
      <c r="I815" s="76"/>
      <c r="J815" s="76"/>
    </row>
    <row r="816" spans="7:10" ht="15.75" customHeight="1">
      <c r="G816" s="76"/>
      <c r="H816" s="76"/>
      <c r="I816" s="76"/>
      <c r="J816" s="76"/>
    </row>
    <row r="817" spans="7:10" ht="15.75" customHeight="1">
      <c r="G817" s="76"/>
      <c r="H817" s="76"/>
      <c r="I817" s="76"/>
      <c r="J817" s="76"/>
    </row>
    <row r="818" spans="7:10" ht="15.75" customHeight="1">
      <c r="G818" s="76"/>
      <c r="H818" s="76"/>
      <c r="I818" s="76"/>
      <c r="J818" s="76"/>
    </row>
    <row r="819" spans="7:10" ht="15.75" customHeight="1">
      <c r="G819" s="76"/>
      <c r="H819" s="76"/>
      <c r="I819" s="76"/>
      <c r="J819" s="76"/>
    </row>
    <row r="820" spans="7:10" ht="15.75" customHeight="1">
      <c r="G820" s="76"/>
      <c r="H820" s="76"/>
      <c r="I820" s="76"/>
      <c r="J820" s="76"/>
    </row>
    <row r="821" spans="7:10" ht="15.75" customHeight="1">
      <c r="G821" s="76"/>
      <c r="H821" s="76"/>
      <c r="I821" s="76"/>
      <c r="J821" s="76"/>
    </row>
    <row r="822" spans="7:10" ht="15.75" customHeight="1">
      <c r="G822" s="76"/>
      <c r="H822" s="76"/>
      <c r="I822" s="76"/>
      <c r="J822" s="76"/>
    </row>
    <row r="823" spans="7:10" ht="15.75" customHeight="1">
      <c r="G823" s="76"/>
      <c r="H823" s="76"/>
      <c r="I823" s="76"/>
      <c r="J823" s="76"/>
    </row>
    <row r="824" spans="7:10" ht="15.75" customHeight="1">
      <c r="G824" s="76"/>
      <c r="H824" s="76"/>
      <c r="I824" s="76"/>
      <c r="J824" s="76"/>
    </row>
    <row r="825" spans="7:10" ht="15.75" customHeight="1">
      <c r="G825" s="76"/>
      <c r="H825" s="76"/>
      <c r="I825" s="76"/>
      <c r="J825" s="76"/>
    </row>
    <row r="826" spans="7:10" ht="15.75" customHeight="1">
      <c r="G826" s="76"/>
      <c r="H826" s="76"/>
      <c r="I826" s="76"/>
      <c r="J826" s="76"/>
    </row>
    <row r="827" spans="7:10" ht="15.75" customHeight="1">
      <c r="G827" s="76"/>
      <c r="H827" s="76"/>
      <c r="I827" s="76"/>
      <c r="J827" s="76"/>
    </row>
    <row r="828" spans="7:10" ht="15.75" customHeight="1">
      <c r="G828" s="76"/>
      <c r="H828" s="76"/>
      <c r="I828" s="76"/>
      <c r="J828" s="76"/>
    </row>
    <row r="829" spans="7:10" ht="15.75" customHeight="1">
      <c r="G829" s="76"/>
      <c r="H829" s="76"/>
      <c r="I829" s="76"/>
      <c r="J829" s="76"/>
    </row>
    <row r="830" spans="7:10" ht="15.75" customHeight="1">
      <c r="G830" s="76"/>
      <c r="H830" s="76"/>
      <c r="I830" s="76"/>
      <c r="J830" s="76"/>
    </row>
    <row r="831" spans="7:10" ht="15.75" customHeight="1">
      <c r="G831" s="76"/>
      <c r="H831" s="76"/>
      <c r="I831" s="76"/>
      <c r="J831" s="76"/>
    </row>
    <row r="832" spans="7:10" ht="15.75" customHeight="1">
      <c r="G832" s="76"/>
      <c r="H832" s="76"/>
      <c r="I832" s="76"/>
      <c r="J832" s="76"/>
    </row>
    <row r="833" spans="7:10" ht="15.75" customHeight="1">
      <c r="G833" s="76"/>
      <c r="H833" s="76"/>
      <c r="I833" s="76"/>
      <c r="J833" s="76"/>
    </row>
    <row r="834" spans="7:10" ht="15.75" customHeight="1">
      <c r="G834" s="76"/>
      <c r="H834" s="76"/>
      <c r="I834" s="76"/>
      <c r="J834" s="76"/>
    </row>
    <row r="835" spans="7:10" ht="15.75" customHeight="1">
      <c r="G835" s="76"/>
      <c r="H835" s="76"/>
      <c r="I835" s="76"/>
      <c r="J835" s="76"/>
    </row>
    <row r="836" spans="7:10" ht="15.75" customHeight="1">
      <c r="G836" s="76"/>
      <c r="H836" s="76"/>
      <c r="I836" s="76"/>
      <c r="J836" s="76"/>
    </row>
    <row r="837" spans="7:10" ht="15.75" customHeight="1">
      <c r="G837" s="76"/>
      <c r="H837" s="76"/>
      <c r="I837" s="76"/>
      <c r="J837" s="76"/>
    </row>
    <row r="838" spans="7:10" ht="15.75" customHeight="1">
      <c r="G838" s="76"/>
      <c r="H838" s="76"/>
      <c r="I838" s="76"/>
      <c r="J838" s="76"/>
    </row>
    <row r="839" spans="7:10" ht="15.75" customHeight="1">
      <c r="G839" s="76"/>
      <c r="H839" s="76"/>
      <c r="I839" s="76"/>
      <c r="J839" s="76"/>
    </row>
    <row r="840" spans="7:10" ht="15.75" customHeight="1">
      <c r="G840" s="76"/>
      <c r="H840" s="76"/>
      <c r="I840" s="76"/>
      <c r="J840" s="76"/>
    </row>
    <row r="841" spans="7:10" ht="15.75" customHeight="1">
      <c r="G841" s="76"/>
      <c r="H841" s="76"/>
      <c r="I841" s="76"/>
      <c r="J841" s="76"/>
    </row>
    <row r="842" spans="7:10" ht="15.75" customHeight="1">
      <c r="G842" s="76"/>
      <c r="H842" s="76"/>
      <c r="I842" s="76"/>
      <c r="J842" s="76"/>
    </row>
    <row r="843" spans="7:10" ht="15.75" customHeight="1">
      <c r="G843" s="76"/>
      <c r="H843" s="76"/>
      <c r="I843" s="76"/>
      <c r="J843" s="76"/>
    </row>
    <row r="844" spans="7:10" ht="15.75" customHeight="1">
      <c r="G844" s="76"/>
      <c r="H844" s="76"/>
      <c r="I844" s="76"/>
      <c r="J844" s="76"/>
    </row>
    <row r="845" spans="7:10" ht="15.75" customHeight="1">
      <c r="G845" s="76"/>
      <c r="H845" s="76"/>
      <c r="I845" s="76"/>
      <c r="J845" s="76"/>
    </row>
    <row r="846" spans="7:10" ht="15.75" customHeight="1">
      <c r="G846" s="76"/>
      <c r="H846" s="76"/>
      <c r="I846" s="76"/>
      <c r="J846" s="76"/>
    </row>
    <row r="847" spans="7:10" ht="15.75" customHeight="1">
      <c r="G847" s="76"/>
      <c r="H847" s="76"/>
      <c r="I847" s="76"/>
      <c r="J847" s="76"/>
    </row>
    <row r="848" spans="7:10" ht="15.75" customHeight="1">
      <c r="G848" s="76"/>
      <c r="H848" s="76"/>
      <c r="I848" s="76"/>
      <c r="J848" s="76"/>
    </row>
    <row r="849" spans="7:10" ht="15.75" customHeight="1">
      <c r="G849" s="76"/>
      <c r="H849" s="76"/>
      <c r="I849" s="76"/>
      <c r="J849" s="76"/>
    </row>
    <row r="850" spans="7:10" ht="15.75" customHeight="1">
      <c r="G850" s="76"/>
      <c r="H850" s="76"/>
      <c r="I850" s="76"/>
      <c r="J850" s="76"/>
    </row>
    <row r="851" spans="7:10" ht="15.75" customHeight="1">
      <c r="G851" s="76"/>
      <c r="H851" s="76"/>
      <c r="I851" s="76"/>
      <c r="J851" s="76"/>
    </row>
    <row r="852" spans="7:10" ht="15.75" customHeight="1">
      <c r="G852" s="76"/>
      <c r="H852" s="76"/>
      <c r="I852" s="76"/>
      <c r="J852" s="76"/>
    </row>
    <row r="853" spans="7:10" ht="15.75" customHeight="1">
      <c r="G853" s="76"/>
      <c r="H853" s="76"/>
      <c r="I853" s="76"/>
      <c r="J853" s="76"/>
    </row>
    <row r="854" spans="7:10" ht="15.75" customHeight="1">
      <c r="G854" s="76"/>
      <c r="H854" s="76"/>
      <c r="I854" s="76"/>
      <c r="J854" s="76"/>
    </row>
    <row r="855" spans="7:10" ht="15.75" customHeight="1">
      <c r="G855" s="76"/>
      <c r="H855" s="76"/>
      <c r="I855" s="76"/>
      <c r="J855" s="76"/>
    </row>
    <row r="856" spans="7:10" ht="15.75" customHeight="1">
      <c r="G856" s="76"/>
      <c r="H856" s="76"/>
      <c r="I856" s="76"/>
      <c r="J856" s="76"/>
    </row>
    <row r="857" spans="7:10" ht="15.75" customHeight="1">
      <c r="G857" s="76"/>
      <c r="H857" s="76"/>
      <c r="I857" s="76"/>
      <c r="J857" s="76"/>
    </row>
    <row r="858" spans="7:10" ht="15.75" customHeight="1">
      <c r="G858" s="76"/>
      <c r="H858" s="76"/>
      <c r="I858" s="76"/>
      <c r="J858" s="76"/>
    </row>
    <row r="859" spans="7:10" ht="15.75" customHeight="1">
      <c r="G859" s="76"/>
      <c r="H859" s="76"/>
      <c r="I859" s="76"/>
      <c r="J859" s="76"/>
    </row>
    <row r="860" spans="7:10" ht="15.75" customHeight="1">
      <c r="G860" s="76"/>
      <c r="H860" s="76"/>
      <c r="I860" s="76"/>
      <c r="J860" s="76"/>
    </row>
    <row r="861" spans="7:10" ht="15.75" customHeight="1">
      <c r="G861" s="76"/>
      <c r="H861" s="76"/>
      <c r="I861" s="76"/>
      <c r="J861" s="76"/>
    </row>
    <row r="862" spans="7:10" ht="15.75" customHeight="1">
      <c r="G862" s="76"/>
      <c r="H862" s="76"/>
      <c r="I862" s="76"/>
      <c r="J862" s="76"/>
    </row>
    <row r="863" spans="7:10" ht="15.75" customHeight="1">
      <c r="G863" s="76"/>
      <c r="H863" s="76"/>
      <c r="I863" s="76"/>
      <c r="J863" s="76"/>
    </row>
    <row r="864" spans="7:10" ht="15.75" customHeight="1">
      <c r="G864" s="76"/>
      <c r="H864" s="76"/>
      <c r="I864" s="76"/>
      <c r="J864" s="76"/>
    </row>
    <row r="865" spans="7:10" ht="15.75" customHeight="1">
      <c r="G865" s="76"/>
      <c r="H865" s="76"/>
      <c r="I865" s="76"/>
      <c r="J865" s="76"/>
    </row>
    <row r="866" spans="7:10" ht="15.75" customHeight="1">
      <c r="G866" s="76"/>
      <c r="H866" s="76"/>
      <c r="I866" s="76"/>
      <c r="J866" s="76"/>
    </row>
    <row r="867" spans="7:10" ht="15.75" customHeight="1">
      <c r="G867" s="76"/>
      <c r="H867" s="76"/>
      <c r="I867" s="76"/>
      <c r="J867" s="76"/>
    </row>
    <row r="868" spans="7:10" ht="15.75" customHeight="1">
      <c r="G868" s="76"/>
      <c r="H868" s="76"/>
      <c r="I868" s="76"/>
      <c r="J868" s="76"/>
    </row>
    <row r="869" spans="7:10" ht="15.75" customHeight="1">
      <c r="G869" s="76"/>
      <c r="H869" s="76"/>
      <c r="I869" s="76"/>
      <c r="J869" s="76"/>
    </row>
    <row r="870" spans="7:10" ht="15.75" customHeight="1">
      <c r="G870" s="76"/>
      <c r="H870" s="76"/>
      <c r="I870" s="76"/>
      <c r="J870" s="76"/>
    </row>
    <row r="871" spans="7:10" ht="15.75" customHeight="1">
      <c r="G871" s="76"/>
      <c r="H871" s="76"/>
      <c r="I871" s="76"/>
      <c r="J871" s="76"/>
    </row>
    <row r="872" spans="7:10" ht="15.75" customHeight="1">
      <c r="G872" s="76"/>
      <c r="H872" s="76"/>
      <c r="I872" s="76"/>
      <c r="J872" s="76"/>
    </row>
    <row r="873" spans="7:10" ht="15.75" customHeight="1">
      <c r="G873" s="76"/>
      <c r="H873" s="76"/>
      <c r="I873" s="76"/>
      <c r="J873" s="76"/>
    </row>
    <row r="874" spans="7:10" ht="15.75" customHeight="1">
      <c r="G874" s="76"/>
      <c r="H874" s="76"/>
      <c r="I874" s="76"/>
      <c r="J874" s="76"/>
    </row>
    <row r="875" spans="7:10" ht="15.75" customHeight="1">
      <c r="G875" s="76"/>
      <c r="H875" s="76"/>
      <c r="I875" s="76"/>
      <c r="J875" s="76"/>
    </row>
    <row r="876" spans="7:10" ht="15.75" customHeight="1">
      <c r="G876" s="76"/>
      <c r="H876" s="76"/>
      <c r="I876" s="76"/>
      <c r="J876" s="76"/>
    </row>
    <row r="877" spans="7:10" ht="15.75" customHeight="1">
      <c r="G877" s="76"/>
      <c r="H877" s="76"/>
      <c r="I877" s="76"/>
      <c r="J877" s="76"/>
    </row>
    <row r="878" spans="7:10" ht="15.75" customHeight="1">
      <c r="G878" s="76"/>
      <c r="H878" s="76"/>
      <c r="I878" s="76"/>
      <c r="J878" s="76"/>
    </row>
    <row r="879" spans="7:10" ht="15.75" customHeight="1">
      <c r="G879" s="76"/>
      <c r="H879" s="76"/>
      <c r="I879" s="76"/>
      <c r="J879" s="76"/>
    </row>
    <row r="880" spans="7:10" ht="15.75" customHeight="1">
      <c r="G880" s="76"/>
      <c r="H880" s="76"/>
      <c r="I880" s="76"/>
      <c r="J880" s="76"/>
    </row>
    <row r="881" spans="7:10" ht="15.75" customHeight="1">
      <c r="G881" s="76"/>
      <c r="H881" s="76"/>
      <c r="I881" s="76"/>
      <c r="J881" s="76"/>
    </row>
    <row r="882" spans="7:10" ht="15.75" customHeight="1">
      <c r="G882" s="76"/>
      <c r="H882" s="76"/>
      <c r="I882" s="76"/>
      <c r="J882" s="76"/>
    </row>
    <row r="883" spans="7:10" ht="15.75" customHeight="1">
      <c r="G883" s="76"/>
      <c r="H883" s="76"/>
      <c r="I883" s="76"/>
      <c r="J883" s="76"/>
    </row>
    <row r="884" spans="7:10" ht="15.75" customHeight="1">
      <c r="G884" s="76"/>
      <c r="H884" s="76"/>
      <c r="I884" s="76"/>
      <c r="J884" s="76"/>
    </row>
    <row r="885" spans="7:10" ht="15.75" customHeight="1">
      <c r="G885" s="76"/>
      <c r="H885" s="76"/>
      <c r="I885" s="76"/>
      <c r="J885" s="76"/>
    </row>
    <row r="886" spans="7:10" ht="15.75" customHeight="1">
      <c r="G886" s="76"/>
      <c r="H886" s="76"/>
      <c r="I886" s="76"/>
      <c r="J886" s="76"/>
    </row>
    <row r="887" spans="7:10" ht="15.75" customHeight="1">
      <c r="G887" s="76"/>
      <c r="H887" s="76"/>
      <c r="I887" s="76"/>
      <c r="J887" s="76"/>
    </row>
    <row r="888" spans="7:10" ht="15.75" customHeight="1">
      <c r="G888" s="76"/>
      <c r="H888" s="76"/>
      <c r="I888" s="76"/>
      <c r="J888" s="76"/>
    </row>
    <row r="889" spans="7:10" ht="15.75" customHeight="1">
      <c r="G889" s="76"/>
      <c r="H889" s="76"/>
      <c r="I889" s="76"/>
      <c r="J889" s="76"/>
    </row>
    <row r="890" spans="7:10" ht="15.75" customHeight="1">
      <c r="G890" s="76"/>
      <c r="H890" s="76"/>
      <c r="I890" s="76"/>
      <c r="J890" s="76"/>
    </row>
    <row r="891" spans="7:10" ht="15.75" customHeight="1">
      <c r="G891" s="76"/>
      <c r="H891" s="76"/>
      <c r="I891" s="76"/>
      <c r="J891" s="76"/>
    </row>
    <row r="892" spans="7:10" ht="15.75" customHeight="1">
      <c r="G892" s="76"/>
      <c r="H892" s="76"/>
      <c r="I892" s="76"/>
      <c r="J892" s="76"/>
    </row>
    <row r="893" spans="7:10" ht="15.75" customHeight="1">
      <c r="G893" s="76"/>
      <c r="H893" s="76"/>
      <c r="I893" s="76"/>
      <c r="J893" s="76"/>
    </row>
    <row r="894" spans="7:10" ht="15.75" customHeight="1">
      <c r="G894" s="76"/>
      <c r="H894" s="76"/>
      <c r="I894" s="76"/>
      <c r="J894" s="76"/>
    </row>
    <row r="895" spans="7:10" ht="15.75" customHeight="1">
      <c r="G895" s="76"/>
      <c r="H895" s="76"/>
      <c r="I895" s="76"/>
      <c r="J895" s="76"/>
    </row>
    <row r="896" spans="7:10" ht="15.75" customHeight="1">
      <c r="G896" s="76"/>
      <c r="H896" s="76"/>
      <c r="I896" s="76"/>
      <c r="J896" s="76"/>
    </row>
    <row r="897" spans="7:10" ht="15.75" customHeight="1">
      <c r="G897" s="76"/>
      <c r="H897" s="76"/>
      <c r="I897" s="76"/>
      <c r="J897" s="76"/>
    </row>
    <row r="898" spans="7:10" ht="15.75" customHeight="1">
      <c r="G898" s="76"/>
      <c r="H898" s="76"/>
      <c r="I898" s="76"/>
      <c r="J898" s="76"/>
    </row>
    <row r="899" spans="7:10" ht="15.75" customHeight="1">
      <c r="G899" s="76"/>
      <c r="H899" s="76"/>
      <c r="I899" s="76"/>
      <c r="J899" s="76"/>
    </row>
    <row r="900" spans="7:10" ht="15.75" customHeight="1">
      <c r="G900" s="76"/>
      <c r="H900" s="76"/>
      <c r="I900" s="76"/>
      <c r="J900" s="76"/>
    </row>
    <row r="901" spans="7:10" ht="15.75" customHeight="1">
      <c r="G901" s="76"/>
      <c r="H901" s="76"/>
      <c r="I901" s="76"/>
      <c r="J901" s="76"/>
    </row>
    <row r="902" spans="7:10" ht="15.75" customHeight="1">
      <c r="G902" s="76"/>
      <c r="H902" s="76"/>
      <c r="I902" s="76"/>
      <c r="J902" s="76"/>
    </row>
    <row r="903" spans="7:10" ht="15.75" customHeight="1">
      <c r="G903" s="76"/>
      <c r="H903" s="76"/>
      <c r="I903" s="76"/>
      <c r="J903" s="76"/>
    </row>
    <row r="904" spans="7:10" ht="15.75" customHeight="1">
      <c r="G904" s="76"/>
      <c r="H904" s="76"/>
      <c r="I904" s="76"/>
      <c r="J904" s="76"/>
    </row>
    <row r="905" spans="7:10" ht="15.75" customHeight="1">
      <c r="G905" s="76"/>
      <c r="H905" s="76"/>
      <c r="I905" s="76"/>
      <c r="J905" s="76"/>
    </row>
    <row r="906" spans="7:10" ht="15.75" customHeight="1">
      <c r="G906" s="76"/>
      <c r="H906" s="76"/>
      <c r="I906" s="76"/>
      <c r="J906" s="76"/>
    </row>
    <row r="907" spans="7:10" ht="15.75" customHeight="1">
      <c r="G907" s="76"/>
      <c r="H907" s="76"/>
      <c r="I907" s="76"/>
      <c r="J907" s="76"/>
    </row>
    <row r="908" spans="7:10" ht="15.75" customHeight="1">
      <c r="G908" s="76"/>
      <c r="H908" s="76"/>
      <c r="I908" s="76"/>
      <c r="J908" s="76"/>
    </row>
    <row r="909" spans="7:10" ht="15.75" customHeight="1">
      <c r="G909" s="76"/>
      <c r="H909" s="76"/>
      <c r="I909" s="76"/>
      <c r="J909" s="76"/>
    </row>
    <row r="910" spans="7:10" ht="15.75" customHeight="1">
      <c r="G910" s="76"/>
      <c r="H910" s="76"/>
      <c r="I910" s="76"/>
      <c r="J910" s="76"/>
    </row>
    <row r="911" spans="7:10" ht="15.75" customHeight="1">
      <c r="G911" s="76"/>
      <c r="H911" s="76"/>
      <c r="I911" s="76"/>
      <c r="J911" s="76"/>
    </row>
    <row r="912" spans="7:10" ht="15.75" customHeight="1">
      <c r="G912" s="76"/>
      <c r="H912" s="76"/>
      <c r="I912" s="76"/>
      <c r="J912" s="76"/>
    </row>
    <row r="913" spans="7:10" ht="15.75" customHeight="1">
      <c r="G913" s="76"/>
      <c r="H913" s="76"/>
      <c r="I913" s="76"/>
      <c r="J913" s="76"/>
    </row>
    <row r="914" spans="7:10" ht="15.75" customHeight="1">
      <c r="G914" s="76"/>
      <c r="H914" s="76"/>
      <c r="I914" s="76"/>
      <c r="J914" s="76"/>
    </row>
    <row r="915" spans="7:10" ht="15.75" customHeight="1">
      <c r="G915" s="76"/>
      <c r="H915" s="76"/>
      <c r="I915" s="76"/>
      <c r="J915" s="76"/>
    </row>
    <row r="916" spans="7:10" ht="15.75" customHeight="1">
      <c r="G916" s="76"/>
      <c r="H916" s="76"/>
      <c r="I916" s="76"/>
      <c r="J916" s="76"/>
    </row>
    <row r="917" spans="7:10" ht="15.75" customHeight="1">
      <c r="G917" s="76"/>
      <c r="H917" s="76"/>
      <c r="I917" s="76"/>
      <c r="J917" s="76"/>
    </row>
    <row r="918" spans="7:10" ht="15.75" customHeight="1">
      <c r="G918" s="76"/>
      <c r="H918" s="76"/>
      <c r="I918" s="76"/>
      <c r="J918" s="76"/>
    </row>
    <row r="919" spans="7:10" ht="15.75" customHeight="1">
      <c r="G919" s="76"/>
      <c r="H919" s="76"/>
      <c r="I919" s="76"/>
      <c r="J919" s="76"/>
    </row>
    <row r="920" spans="7:10" ht="15.75" customHeight="1">
      <c r="G920" s="76"/>
      <c r="H920" s="76"/>
      <c r="I920" s="76"/>
      <c r="J920" s="76"/>
    </row>
    <row r="921" spans="7:10" ht="15.75" customHeight="1">
      <c r="G921" s="76"/>
      <c r="H921" s="76"/>
      <c r="I921" s="76"/>
      <c r="J921" s="76"/>
    </row>
    <row r="922" spans="7:10" ht="15.75" customHeight="1">
      <c r="G922" s="76"/>
      <c r="H922" s="76"/>
      <c r="I922" s="76"/>
      <c r="J922" s="76"/>
    </row>
    <row r="923" spans="7:10" ht="15.75" customHeight="1">
      <c r="G923" s="76"/>
      <c r="H923" s="76"/>
      <c r="I923" s="76"/>
      <c r="J923" s="76"/>
    </row>
    <row r="924" spans="7:10" ht="15.75" customHeight="1">
      <c r="G924" s="76"/>
      <c r="H924" s="76"/>
      <c r="I924" s="76"/>
      <c r="J924" s="76"/>
    </row>
    <row r="925" spans="7:10" ht="15.75" customHeight="1">
      <c r="G925" s="76"/>
      <c r="H925" s="76"/>
      <c r="I925" s="76"/>
      <c r="J925" s="76"/>
    </row>
    <row r="926" spans="7:10" ht="15.75" customHeight="1">
      <c r="G926" s="76"/>
      <c r="H926" s="76"/>
      <c r="I926" s="76"/>
      <c r="J926" s="76"/>
    </row>
    <row r="927" spans="7:10" ht="15.75" customHeight="1">
      <c r="G927" s="76"/>
      <c r="H927" s="76"/>
      <c r="I927" s="76"/>
      <c r="J927" s="76"/>
    </row>
    <row r="928" spans="7:10" ht="15.75" customHeight="1">
      <c r="G928" s="76"/>
      <c r="H928" s="76"/>
      <c r="I928" s="76"/>
      <c r="J928" s="76"/>
    </row>
    <row r="929" spans="7:10" ht="15.75" customHeight="1">
      <c r="G929" s="76"/>
      <c r="H929" s="76"/>
      <c r="I929" s="76"/>
      <c r="J929" s="76"/>
    </row>
    <row r="930" spans="7:10" ht="15.75" customHeight="1">
      <c r="G930" s="76"/>
      <c r="H930" s="76"/>
      <c r="I930" s="76"/>
      <c r="J930" s="76"/>
    </row>
    <row r="931" spans="7:10" ht="15.75" customHeight="1">
      <c r="G931" s="76"/>
      <c r="H931" s="76"/>
      <c r="I931" s="76"/>
      <c r="J931" s="76"/>
    </row>
    <row r="932" spans="7:10" ht="15.75" customHeight="1">
      <c r="G932" s="76"/>
      <c r="H932" s="76"/>
      <c r="I932" s="76"/>
      <c r="J932" s="76"/>
    </row>
    <row r="933" spans="7:10" ht="15.75" customHeight="1">
      <c r="G933" s="76"/>
      <c r="H933" s="76"/>
      <c r="I933" s="76"/>
      <c r="J933" s="76"/>
    </row>
    <row r="934" spans="7:10" ht="15.75" customHeight="1">
      <c r="G934" s="76"/>
      <c r="H934" s="76"/>
      <c r="I934" s="76"/>
      <c r="J934" s="76"/>
    </row>
    <row r="935" spans="7:10" ht="15.75" customHeight="1">
      <c r="G935" s="76"/>
      <c r="H935" s="76"/>
      <c r="I935" s="76"/>
      <c r="J935" s="76"/>
    </row>
    <row r="936" spans="7:10" ht="15.75" customHeight="1">
      <c r="G936" s="76"/>
      <c r="H936" s="76"/>
      <c r="I936" s="76"/>
      <c r="J936" s="76"/>
    </row>
    <row r="937" spans="7:10" ht="15.75" customHeight="1">
      <c r="G937" s="76"/>
      <c r="H937" s="76"/>
      <c r="I937" s="76"/>
      <c r="J937" s="76"/>
    </row>
    <row r="938" spans="7:10" ht="15.75" customHeight="1">
      <c r="G938" s="76"/>
      <c r="H938" s="76"/>
      <c r="I938" s="76"/>
      <c r="J938" s="76"/>
    </row>
    <row r="939" spans="7:10" ht="15.75" customHeight="1">
      <c r="G939" s="76"/>
      <c r="H939" s="76"/>
      <c r="I939" s="76"/>
      <c r="J939" s="76"/>
    </row>
    <row r="940" spans="7:10" ht="15.75" customHeight="1">
      <c r="G940" s="76"/>
      <c r="H940" s="76"/>
      <c r="I940" s="76"/>
      <c r="J940" s="76"/>
    </row>
    <row r="941" spans="7:10" ht="15.75" customHeight="1">
      <c r="G941" s="76"/>
      <c r="H941" s="76"/>
      <c r="I941" s="76"/>
      <c r="J941" s="76"/>
    </row>
    <row r="942" spans="7:10" ht="15.75" customHeight="1">
      <c r="G942" s="76"/>
      <c r="H942" s="76"/>
      <c r="I942" s="76"/>
      <c r="J942" s="76"/>
    </row>
    <row r="943" spans="7:10" ht="15.75" customHeight="1">
      <c r="G943" s="76"/>
      <c r="H943" s="76"/>
      <c r="I943" s="76"/>
      <c r="J943" s="76"/>
    </row>
    <row r="944" spans="7:10" ht="15.75" customHeight="1">
      <c r="G944" s="76"/>
      <c r="H944" s="76"/>
      <c r="I944" s="76"/>
      <c r="J944" s="76"/>
    </row>
    <row r="945" spans="7:10" ht="15.75" customHeight="1">
      <c r="G945" s="76"/>
      <c r="H945" s="76"/>
      <c r="I945" s="76"/>
      <c r="J945" s="76"/>
    </row>
    <row r="946" spans="7:10" ht="15.75" customHeight="1">
      <c r="G946" s="76"/>
      <c r="H946" s="76"/>
      <c r="I946" s="76"/>
      <c r="J946" s="76"/>
    </row>
    <row r="947" spans="7:10" ht="15.75" customHeight="1">
      <c r="G947" s="76"/>
      <c r="H947" s="76"/>
      <c r="I947" s="76"/>
      <c r="J947" s="76"/>
    </row>
    <row r="948" spans="7:10" ht="15.75" customHeight="1">
      <c r="G948" s="76"/>
      <c r="H948" s="76"/>
      <c r="I948" s="76"/>
      <c r="J948" s="76"/>
    </row>
    <row r="949" spans="7:10" ht="15.75" customHeight="1">
      <c r="G949" s="76"/>
      <c r="H949" s="76"/>
      <c r="I949" s="76"/>
      <c r="J949" s="76"/>
    </row>
    <row r="950" spans="7:10" ht="15.75" customHeight="1">
      <c r="G950" s="76"/>
      <c r="H950" s="76"/>
      <c r="I950" s="76"/>
      <c r="J950" s="76"/>
    </row>
    <row r="951" spans="7:10" ht="15.75" customHeight="1">
      <c r="G951" s="76"/>
      <c r="H951" s="76"/>
      <c r="I951" s="76"/>
      <c r="J951" s="76"/>
    </row>
    <row r="952" spans="7:10" ht="15.75" customHeight="1">
      <c r="G952" s="76"/>
      <c r="H952" s="76"/>
      <c r="I952" s="76"/>
      <c r="J952" s="76"/>
    </row>
    <row r="953" spans="7:10" ht="15.75" customHeight="1">
      <c r="G953" s="76"/>
      <c r="H953" s="76"/>
      <c r="I953" s="76"/>
      <c r="J953" s="76"/>
    </row>
    <row r="954" spans="7:10" ht="15.75" customHeight="1">
      <c r="G954" s="76"/>
      <c r="H954" s="76"/>
      <c r="I954" s="76"/>
      <c r="J954" s="76"/>
    </row>
    <row r="955" spans="7:10" ht="15.75" customHeight="1">
      <c r="G955" s="76"/>
      <c r="H955" s="76"/>
      <c r="I955" s="76"/>
      <c r="J955" s="76"/>
    </row>
    <row r="956" spans="7:10" ht="15.75" customHeight="1">
      <c r="G956" s="76"/>
      <c r="H956" s="76"/>
      <c r="I956" s="76"/>
      <c r="J956" s="76"/>
    </row>
    <row r="957" spans="7:10" ht="15.75" customHeight="1">
      <c r="G957" s="76"/>
      <c r="H957" s="76"/>
      <c r="I957" s="76"/>
      <c r="J957" s="76"/>
    </row>
    <row r="958" spans="7:10" ht="15.75" customHeight="1">
      <c r="G958" s="76"/>
      <c r="H958" s="76"/>
      <c r="I958" s="76"/>
      <c r="J958" s="76"/>
    </row>
    <row r="959" spans="7:10" ht="15.75" customHeight="1">
      <c r="G959" s="76"/>
      <c r="H959" s="76"/>
      <c r="I959" s="76"/>
      <c r="J959" s="76"/>
    </row>
    <row r="960" spans="7:10" ht="15.75" customHeight="1">
      <c r="G960" s="76"/>
      <c r="H960" s="76"/>
      <c r="I960" s="76"/>
      <c r="J960" s="76"/>
    </row>
    <row r="961" spans="7:10" ht="15.75" customHeight="1">
      <c r="G961" s="76"/>
      <c r="H961" s="76"/>
      <c r="I961" s="76"/>
      <c r="J961" s="76"/>
    </row>
    <row r="962" spans="7:10" ht="15.75" customHeight="1">
      <c r="G962" s="76"/>
      <c r="H962" s="76"/>
      <c r="I962" s="76"/>
      <c r="J962" s="76"/>
    </row>
    <row r="963" spans="7:10" ht="15.75" customHeight="1">
      <c r="G963" s="76"/>
      <c r="H963" s="76"/>
      <c r="I963" s="76"/>
      <c r="J963" s="76"/>
    </row>
    <row r="964" spans="7:10" ht="15.75" customHeight="1">
      <c r="G964" s="76"/>
      <c r="H964" s="76"/>
      <c r="I964" s="76"/>
      <c r="J964" s="76"/>
    </row>
    <row r="965" spans="7:10" ht="15.75" customHeight="1">
      <c r="G965" s="76"/>
      <c r="H965" s="76"/>
      <c r="I965" s="76"/>
      <c r="J965" s="76"/>
    </row>
    <row r="966" spans="7:10" ht="15.75" customHeight="1">
      <c r="G966" s="76"/>
      <c r="H966" s="76"/>
      <c r="I966" s="76"/>
      <c r="J966" s="76"/>
    </row>
    <row r="967" spans="7:10" ht="15.75" customHeight="1">
      <c r="G967" s="76"/>
      <c r="H967" s="76"/>
      <c r="I967" s="76"/>
      <c r="J967" s="76"/>
    </row>
    <row r="968" spans="7:10" ht="15.75" customHeight="1">
      <c r="G968" s="76"/>
      <c r="H968" s="76"/>
      <c r="I968" s="76"/>
      <c r="J968" s="76"/>
    </row>
    <row r="969" spans="7:10" ht="15.75" customHeight="1">
      <c r="G969" s="76"/>
      <c r="H969" s="76"/>
      <c r="I969" s="76"/>
      <c r="J969" s="76"/>
    </row>
    <row r="970" spans="7:10" ht="15.75" customHeight="1">
      <c r="G970" s="76"/>
      <c r="H970" s="76"/>
      <c r="I970" s="76"/>
      <c r="J970" s="76"/>
    </row>
    <row r="971" spans="7:10" ht="15.75" customHeight="1">
      <c r="G971" s="76"/>
      <c r="H971" s="76"/>
      <c r="I971" s="76"/>
      <c r="J971" s="76"/>
    </row>
    <row r="972" spans="7:10" ht="15.75" customHeight="1">
      <c r="G972" s="76"/>
      <c r="H972" s="76"/>
      <c r="I972" s="76"/>
      <c r="J972" s="76"/>
    </row>
    <row r="973" spans="7:10" ht="15.75" customHeight="1">
      <c r="G973" s="76"/>
      <c r="H973" s="76"/>
      <c r="I973" s="76"/>
      <c r="J973" s="76"/>
    </row>
    <row r="974" spans="7:10" ht="15.75" customHeight="1">
      <c r="G974" s="76"/>
      <c r="H974" s="76"/>
      <c r="I974" s="76"/>
      <c r="J974" s="76"/>
    </row>
    <row r="975" spans="7:10" ht="15.75" customHeight="1">
      <c r="G975" s="76"/>
      <c r="H975" s="76"/>
      <c r="I975" s="76"/>
      <c r="J975" s="76"/>
    </row>
    <row r="976" spans="7:10" ht="15.75" customHeight="1">
      <c r="G976" s="76"/>
      <c r="H976" s="76"/>
      <c r="I976" s="76"/>
      <c r="J976" s="76"/>
    </row>
    <row r="977" spans="7:10" ht="15.75" customHeight="1">
      <c r="G977" s="76"/>
      <c r="H977" s="76"/>
      <c r="I977" s="76"/>
      <c r="J977" s="76"/>
    </row>
    <row r="978" spans="7:10" ht="15.75" customHeight="1">
      <c r="G978" s="76"/>
      <c r="H978" s="76"/>
      <c r="I978" s="76"/>
      <c r="J978" s="76"/>
    </row>
    <row r="979" spans="7:10" ht="15.75" customHeight="1">
      <c r="G979" s="76"/>
      <c r="H979" s="76"/>
      <c r="I979" s="76"/>
      <c r="J979" s="76"/>
    </row>
    <row r="980" spans="7:10" ht="15.75" customHeight="1">
      <c r="G980" s="76"/>
      <c r="H980" s="76"/>
      <c r="I980" s="76"/>
      <c r="J980" s="76"/>
    </row>
    <row r="981" spans="7:10" ht="15.75" customHeight="1">
      <c r="G981" s="76"/>
      <c r="H981" s="76"/>
      <c r="I981" s="76"/>
      <c r="J981" s="76"/>
    </row>
    <row r="982" spans="7:10" ht="15.75" customHeight="1">
      <c r="G982" s="76"/>
      <c r="H982" s="76"/>
      <c r="I982" s="76"/>
      <c r="J982" s="76"/>
    </row>
    <row r="983" spans="7:10" ht="15.75" customHeight="1">
      <c r="G983" s="76"/>
      <c r="H983" s="76"/>
      <c r="I983" s="76"/>
      <c r="J983" s="76"/>
    </row>
    <row r="984" spans="7:10" ht="15.75" customHeight="1">
      <c r="G984" s="76"/>
      <c r="H984" s="76"/>
      <c r="I984" s="76"/>
      <c r="J984" s="76"/>
    </row>
    <row r="985" spans="7:10" ht="15.75" customHeight="1">
      <c r="G985" s="76"/>
      <c r="H985" s="76"/>
      <c r="I985" s="76"/>
      <c r="J985" s="76"/>
    </row>
    <row r="986" spans="7:10" ht="15.75" customHeight="1">
      <c r="G986" s="76"/>
      <c r="H986" s="76"/>
      <c r="I986" s="76"/>
      <c r="J986" s="76"/>
    </row>
    <row r="987" spans="7:10" ht="15.75" customHeight="1">
      <c r="G987" s="76"/>
      <c r="H987" s="76"/>
      <c r="I987" s="76"/>
      <c r="J987" s="76"/>
    </row>
    <row r="988" spans="7:10" ht="15.75" customHeight="1">
      <c r="G988" s="76"/>
      <c r="H988" s="76"/>
      <c r="I988" s="76"/>
      <c r="J988" s="76"/>
    </row>
    <row r="989" spans="7:10" ht="15.75" customHeight="1">
      <c r="G989" s="76"/>
      <c r="H989" s="76"/>
      <c r="I989" s="76"/>
      <c r="J989" s="76"/>
    </row>
    <row r="990" spans="7:10" ht="15.75" customHeight="1">
      <c r="G990" s="76"/>
      <c r="H990" s="76"/>
      <c r="I990" s="76"/>
      <c r="J990" s="76"/>
    </row>
    <row r="991" spans="7:10" ht="15.75" customHeight="1">
      <c r="G991" s="76"/>
      <c r="H991" s="76"/>
      <c r="I991" s="76"/>
      <c r="J991" s="76"/>
    </row>
    <row r="992" spans="7:10" ht="15.75" customHeight="1">
      <c r="G992" s="76"/>
      <c r="H992" s="76"/>
      <c r="I992" s="76"/>
      <c r="J992" s="76"/>
    </row>
    <row r="993" spans="7:10" ht="15.75" customHeight="1">
      <c r="G993" s="76"/>
      <c r="H993" s="76"/>
      <c r="I993" s="76"/>
      <c r="J993" s="76"/>
    </row>
    <row r="994" spans="7:10" ht="15.75" customHeight="1">
      <c r="G994" s="76"/>
      <c r="H994" s="76"/>
      <c r="I994" s="76"/>
      <c r="J994" s="76"/>
    </row>
    <row r="995" spans="7:10" ht="15.75" customHeight="1">
      <c r="G995" s="76"/>
      <c r="H995" s="76"/>
      <c r="I995" s="76"/>
      <c r="J995" s="76"/>
    </row>
    <row r="996" spans="7:10" ht="15.75" customHeight="1">
      <c r="G996" s="76"/>
      <c r="H996" s="76"/>
      <c r="I996" s="76"/>
      <c r="J996" s="76"/>
    </row>
    <row r="997" spans="7:10" ht="15.75" customHeight="1">
      <c r="G997" s="76"/>
      <c r="H997" s="76"/>
      <c r="I997" s="76"/>
      <c r="J997" s="76"/>
    </row>
    <row r="998" spans="7:10" ht="15.75" customHeight="1">
      <c r="G998" s="76"/>
      <c r="H998" s="76"/>
      <c r="I998" s="76"/>
      <c r="J998" s="76"/>
    </row>
    <row r="999" spans="7:10" ht="15.75" customHeight="1">
      <c r="G999" s="76"/>
      <c r="H999" s="76"/>
      <c r="I999" s="76"/>
      <c r="J999" s="76"/>
    </row>
    <row r="1000" spans="7:10" ht="15.75" customHeight="1">
      <c r="G1000" s="76"/>
      <c r="H1000" s="76"/>
      <c r="I1000" s="76"/>
      <c r="J1000" s="76"/>
    </row>
    <row r="1001" spans="7:10" ht="15.75" customHeight="1">
      <c r="G1001" s="76"/>
      <c r="H1001" s="76"/>
      <c r="I1001" s="76"/>
      <c r="J1001" s="76"/>
    </row>
    <row r="1002" spans="7:10" ht="15.75" customHeight="1">
      <c r="G1002" s="76"/>
      <c r="H1002" s="76"/>
      <c r="I1002" s="76"/>
      <c r="J1002" s="76"/>
    </row>
    <row r="1003" spans="7:10" ht="15.75" customHeight="1">
      <c r="G1003" s="76"/>
      <c r="H1003" s="76"/>
      <c r="I1003" s="76"/>
      <c r="J1003" s="76"/>
    </row>
    <row r="1004" spans="7:10" ht="15.75" customHeight="1">
      <c r="G1004" s="76"/>
      <c r="H1004" s="76"/>
      <c r="I1004" s="76"/>
      <c r="J1004" s="76"/>
    </row>
    <row r="1005" spans="7:10" ht="15.75" customHeight="1">
      <c r="G1005" s="76"/>
      <c r="H1005" s="76"/>
      <c r="I1005" s="76"/>
      <c r="J1005" s="76"/>
    </row>
    <row r="1006" spans="7:10" ht="15.75" customHeight="1">
      <c r="G1006" s="76"/>
      <c r="H1006" s="76"/>
      <c r="I1006" s="76"/>
      <c r="J1006" s="76"/>
    </row>
    <row r="1007" spans="7:10" ht="15.75" customHeight="1">
      <c r="G1007" s="76"/>
      <c r="H1007" s="76"/>
      <c r="I1007" s="76"/>
      <c r="J1007" s="76"/>
    </row>
    <row r="1008" spans="7:10" ht="15.75" customHeight="1">
      <c r="G1008" s="76"/>
      <c r="H1008" s="76"/>
      <c r="I1008" s="76"/>
      <c r="J1008" s="76"/>
    </row>
    <row r="1009" spans="7:10" ht="15.75" customHeight="1">
      <c r="G1009" s="76"/>
      <c r="H1009" s="76"/>
      <c r="I1009" s="76"/>
      <c r="J1009" s="76"/>
    </row>
    <row r="1010" spans="7:10" ht="15.75" customHeight="1">
      <c r="G1010" s="76"/>
      <c r="H1010" s="76"/>
      <c r="I1010" s="76"/>
      <c r="J1010" s="76"/>
    </row>
    <row r="1011" spans="7:10" ht="15.75" customHeight="1">
      <c r="G1011" s="76"/>
      <c r="H1011" s="76"/>
      <c r="I1011" s="76"/>
      <c r="J1011" s="76"/>
    </row>
    <row r="1012" spans="7:10" ht="15.75" customHeight="1">
      <c r="G1012" s="76"/>
      <c r="H1012" s="76"/>
      <c r="I1012" s="76"/>
      <c r="J1012" s="76"/>
    </row>
    <row r="1013" spans="7:10" ht="15.75" customHeight="1">
      <c r="G1013" s="76"/>
      <c r="H1013" s="76"/>
      <c r="I1013" s="76"/>
      <c r="J1013" s="76"/>
    </row>
    <row r="1014" spans="7:10" ht="15.75" customHeight="1">
      <c r="G1014" s="76"/>
      <c r="H1014" s="76"/>
      <c r="I1014" s="76"/>
      <c r="J1014" s="76"/>
    </row>
    <row r="1015" spans="7:10" ht="15.75" customHeight="1">
      <c r="G1015" s="76"/>
      <c r="H1015" s="76"/>
      <c r="I1015" s="76"/>
      <c r="J1015" s="76"/>
    </row>
  </sheetData>
  <mergeCells count="32">
    <mergeCell ref="C67:G67"/>
    <mergeCell ref="C21:C37"/>
    <mergeCell ref="C38:C45"/>
    <mergeCell ref="C46:C66"/>
    <mergeCell ref="B21:B67"/>
    <mergeCell ref="E44:G44"/>
    <mergeCell ref="E51:G51"/>
    <mergeCell ref="E65:G65"/>
    <mergeCell ref="D66:G66"/>
    <mergeCell ref="D52:D65"/>
    <mergeCell ref="D46:D51"/>
    <mergeCell ref="E39:G39"/>
    <mergeCell ref="D40:D44"/>
    <mergeCell ref="D38:D39"/>
    <mergeCell ref="E34:G34"/>
    <mergeCell ref="D37:G37"/>
    <mergeCell ref="D45:G45"/>
    <mergeCell ref="E15:E16"/>
    <mergeCell ref="E9:E14"/>
    <mergeCell ref="D5:D17"/>
    <mergeCell ref="E7:E8"/>
    <mergeCell ref="D35:D36"/>
    <mergeCell ref="E36:G36"/>
    <mergeCell ref="F16:G16"/>
    <mergeCell ref="E17:G17"/>
    <mergeCell ref="B19:K19"/>
    <mergeCell ref="D21:D34"/>
    <mergeCell ref="D3:K3"/>
    <mergeCell ref="F6:G6"/>
    <mergeCell ref="F14:G14"/>
    <mergeCell ref="F8:G8"/>
    <mergeCell ref="E5:E6"/>
  </mergeCells>
  <phoneticPr fontId="12" type="noConversion"/>
  <hyperlinks>
    <hyperlink ref="K31" r:id="rId1" display="https://www.coupang.com/vp/products/162466283?itemId=466804561&amp;vendorItemId=4163985416&amp;q=%EA%B2%BD%EA%B8%B0+%EC%A1%B0%EB%81%BC&amp;itemsCount=36&amp;searchId=b62aafcf107b4fe7864e0c48ff8ac21b&amp;rank=3&amp;isAddedCart=" xr:uid="{00000000-0004-0000-0000-000008000000}"/>
    <hyperlink ref="K57" r:id="rId2" display="https://www.coupang.com/vp/products/67699922?itemId=68693300&amp;vendorItemId=3545970916&amp;q=%EA%B5%AC%EA%B8%89%EC%83%81%EC%9E%90%EC%84%B8%ED%8A%B8&amp;itemsCount=36&amp;searchId=c3641dac4de64f0ba93d64ff443d4594&amp;rank=12&amp;isAddedCart=" xr:uid="{00000000-0004-0000-0000-000009000000}"/>
  </hyperlinks>
  <pageMargins left="0.7" right="0.7" top="0.75" bottom="0.75" header="0" footer="0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/>
  </sheetViews>
  <sheetFormatPr defaultColWidth="14.44140625" defaultRowHeight="15" customHeight="1"/>
  <cols>
    <col min="1" max="3" width="12.6640625" customWidth="1"/>
    <col min="4" max="4" width="22.33203125" customWidth="1"/>
    <col min="5" max="5" width="12.88671875" customWidth="1"/>
    <col min="6" max="6" width="29.109375" customWidth="1"/>
    <col min="7" max="7" width="12.6640625" customWidth="1"/>
    <col min="8" max="8" width="15.44140625" customWidth="1"/>
    <col min="9" max="9" width="13.33203125" customWidth="1"/>
    <col min="10" max="11" width="13.109375" customWidth="1"/>
    <col min="12" max="29" width="12.66406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42" t="s">
        <v>0</v>
      </c>
      <c r="E3" s="143"/>
      <c r="F3" s="143"/>
      <c r="G3" s="143"/>
      <c r="H3" s="143"/>
      <c r="I3" s="143"/>
      <c r="J3" s="143"/>
      <c r="K3" s="14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65" t="s">
        <v>1</v>
      </c>
      <c r="E5" s="165" t="s">
        <v>10</v>
      </c>
      <c r="F5" s="77" t="s">
        <v>100</v>
      </c>
      <c r="G5" s="78" t="s">
        <v>12</v>
      </c>
      <c r="H5" s="79">
        <v>396000</v>
      </c>
      <c r="I5" s="80">
        <v>550000</v>
      </c>
      <c r="J5" s="81">
        <f>I5/H5</f>
        <v>1.3888888888888888</v>
      </c>
      <c r="K5" s="78" t="s">
        <v>101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50"/>
      <c r="E6" s="150"/>
      <c r="F6" s="22" t="s">
        <v>102</v>
      </c>
      <c r="G6" s="11" t="s">
        <v>12</v>
      </c>
      <c r="H6" s="70"/>
      <c r="I6" s="82"/>
      <c r="J6" s="10" t="str">
        <f t="shared" ref="J6:J23" si="0">IFERROR(I6/H6,"-%")</f>
        <v>-%</v>
      </c>
      <c r="K6" s="11" t="s">
        <v>103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50"/>
      <c r="E7" s="150"/>
      <c r="F7" s="22" t="s">
        <v>104</v>
      </c>
      <c r="G7" s="11" t="s">
        <v>105</v>
      </c>
      <c r="H7" s="70"/>
      <c r="I7" s="82"/>
      <c r="J7" s="10" t="str">
        <f t="shared" si="0"/>
        <v>-%</v>
      </c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50"/>
      <c r="E8" s="150"/>
      <c r="F8" s="22" t="s">
        <v>106</v>
      </c>
      <c r="G8" s="11" t="s">
        <v>107</v>
      </c>
      <c r="H8" s="70">
        <v>0</v>
      </c>
      <c r="I8" s="82"/>
      <c r="J8" s="10" t="str">
        <f t="shared" si="0"/>
        <v>-%</v>
      </c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50"/>
      <c r="E9" s="150"/>
      <c r="F9" s="22" t="s">
        <v>108</v>
      </c>
      <c r="G9" s="11" t="s">
        <v>109</v>
      </c>
      <c r="H9" s="70"/>
      <c r="I9" s="82"/>
      <c r="J9" s="10" t="str">
        <f t="shared" si="0"/>
        <v>-%</v>
      </c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50"/>
      <c r="E10" s="150"/>
      <c r="F10" s="22"/>
      <c r="G10" s="11"/>
      <c r="H10" s="70"/>
      <c r="I10" s="82"/>
      <c r="J10" s="10" t="str">
        <f t="shared" si="0"/>
        <v>-%</v>
      </c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50"/>
      <c r="E11" s="150"/>
      <c r="F11" s="22"/>
      <c r="G11" s="11"/>
      <c r="H11" s="70"/>
      <c r="I11" s="82"/>
      <c r="J11" s="10" t="str">
        <f t="shared" si="0"/>
        <v>-%</v>
      </c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50"/>
      <c r="E12" s="147"/>
      <c r="F12" s="145" t="s">
        <v>14</v>
      </c>
      <c r="G12" s="144"/>
      <c r="H12" s="12">
        <f t="shared" ref="H12:I12" si="1">SUM(H5:H11)</f>
        <v>396000</v>
      </c>
      <c r="I12" s="13">
        <f t="shared" si="1"/>
        <v>550000</v>
      </c>
      <c r="J12" s="14">
        <f t="shared" si="0"/>
        <v>1.3888888888888888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50"/>
      <c r="E13" s="165" t="s">
        <v>15</v>
      </c>
      <c r="F13" s="77" t="s">
        <v>110</v>
      </c>
      <c r="G13" s="78" t="s">
        <v>17</v>
      </c>
      <c r="H13" s="79">
        <v>1000000</v>
      </c>
      <c r="I13" s="79">
        <v>1000000</v>
      </c>
      <c r="J13" s="10">
        <f t="shared" si="0"/>
        <v>1</v>
      </c>
      <c r="K13" s="78" t="s">
        <v>101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50"/>
      <c r="E14" s="150"/>
      <c r="F14" s="22"/>
      <c r="G14" s="11"/>
      <c r="H14" s="70"/>
      <c r="I14" s="70"/>
      <c r="J14" s="10" t="str">
        <f t="shared" si="0"/>
        <v>-%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50"/>
      <c r="E15" s="150"/>
      <c r="F15" s="22"/>
      <c r="G15" s="11"/>
      <c r="H15" s="70"/>
      <c r="I15" s="70"/>
      <c r="J15" s="10" t="str">
        <f t="shared" si="0"/>
        <v>-%</v>
      </c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50"/>
      <c r="E16" s="150"/>
      <c r="F16" s="22"/>
      <c r="G16" s="11"/>
      <c r="H16" s="70"/>
      <c r="I16" s="70"/>
      <c r="J16" s="10" t="str">
        <f t="shared" si="0"/>
        <v>-%</v>
      </c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50"/>
      <c r="E17" s="150"/>
      <c r="F17" s="22"/>
      <c r="G17" s="11"/>
      <c r="H17" s="70"/>
      <c r="I17" s="70"/>
      <c r="J17" s="10" t="str">
        <f t="shared" si="0"/>
        <v>-%</v>
      </c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50"/>
      <c r="E18" s="147"/>
      <c r="F18" s="145" t="s">
        <v>14</v>
      </c>
      <c r="G18" s="144"/>
      <c r="H18" s="12">
        <f t="shared" ref="H18:I18" si="2">SUM(H13:H17)</f>
        <v>1000000</v>
      </c>
      <c r="I18" s="12">
        <f t="shared" si="2"/>
        <v>1000000</v>
      </c>
      <c r="J18" s="14">
        <f t="shared" si="0"/>
        <v>1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50"/>
      <c r="E19" s="165" t="s">
        <v>18</v>
      </c>
      <c r="F19" s="77" t="s">
        <v>111</v>
      </c>
      <c r="G19" s="78" t="s">
        <v>20</v>
      </c>
      <c r="H19" s="79">
        <v>1000000</v>
      </c>
      <c r="I19" s="79">
        <v>1000000</v>
      </c>
      <c r="J19" s="10">
        <f t="shared" si="0"/>
        <v>1</v>
      </c>
      <c r="K19" s="78" t="s">
        <v>101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150"/>
      <c r="E20" s="150"/>
      <c r="F20" s="22" t="s">
        <v>112</v>
      </c>
      <c r="G20" s="11"/>
      <c r="H20" s="70"/>
      <c r="I20" s="82"/>
      <c r="J20" s="10" t="str">
        <f t="shared" si="0"/>
        <v>-%</v>
      </c>
      <c r="K20" s="2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150"/>
      <c r="E21" s="150"/>
      <c r="F21" s="22"/>
      <c r="G21" s="11"/>
      <c r="H21" s="70"/>
      <c r="I21" s="82"/>
      <c r="J21" s="10" t="str">
        <f t="shared" si="0"/>
        <v>-%</v>
      </c>
      <c r="K21" s="2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150"/>
      <c r="E22" s="147"/>
      <c r="F22" s="145" t="s">
        <v>14</v>
      </c>
      <c r="G22" s="144"/>
      <c r="H22" s="12">
        <f t="shared" ref="H22:I22" si="3">SUM(H19:H21)</f>
        <v>1000000</v>
      </c>
      <c r="I22" s="12">
        <f t="shared" si="3"/>
        <v>1000000</v>
      </c>
      <c r="J22" s="14">
        <f t="shared" si="0"/>
        <v>1</v>
      </c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147"/>
      <c r="E23" s="154" t="s">
        <v>28</v>
      </c>
      <c r="F23" s="143"/>
      <c r="G23" s="144"/>
      <c r="H23" s="23">
        <f t="shared" ref="H23:I23" si="4">SUM(H12,H18,H22)</f>
        <v>2396000</v>
      </c>
      <c r="I23" s="24">
        <f t="shared" si="4"/>
        <v>2550000</v>
      </c>
      <c r="J23" s="25">
        <f t="shared" si="0"/>
        <v>1.0642737896494157</v>
      </c>
      <c r="K23" s="2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7"/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55" t="s">
        <v>29</v>
      </c>
      <c r="C25" s="143"/>
      <c r="D25" s="143"/>
      <c r="E25" s="143"/>
      <c r="F25" s="143"/>
      <c r="G25" s="143"/>
      <c r="H25" s="143"/>
      <c r="I25" s="143"/>
      <c r="J25" s="143"/>
      <c r="K25" s="14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29" t="s">
        <v>1</v>
      </c>
      <c r="C26" s="30" t="s">
        <v>30</v>
      </c>
      <c r="D26" s="30" t="s">
        <v>31</v>
      </c>
      <c r="E26" s="30" t="s">
        <v>2</v>
      </c>
      <c r="F26" s="30" t="s">
        <v>32</v>
      </c>
      <c r="G26" s="31" t="s">
        <v>4</v>
      </c>
      <c r="H26" s="31" t="s">
        <v>5</v>
      </c>
      <c r="I26" s="31" t="s">
        <v>33</v>
      </c>
      <c r="J26" s="32" t="s">
        <v>7</v>
      </c>
      <c r="K26" s="33" t="s">
        <v>34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60" t="s">
        <v>1</v>
      </c>
      <c r="C27" s="157" t="s">
        <v>113</v>
      </c>
      <c r="D27" s="157" t="s">
        <v>114</v>
      </c>
      <c r="E27" s="37" t="s">
        <v>10</v>
      </c>
      <c r="F27" s="37" t="s">
        <v>115</v>
      </c>
      <c r="G27" s="37" t="s">
        <v>38</v>
      </c>
      <c r="H27" s="37">
        <v>90000</v>
      </c>
      <c r="I27" s="37">
        <v>105000</v>
      </c>
      <c r="J27" s="10">
        <f t="shared" ref="J27:J42" si="5">IFERROR(I27/H27,"-%")</f>
        <v>1.1666666666666667</v>
      </c>
      <c r="K27" s="61" t="s">
        <v>116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50"/>
      <c r="C28" s="150"/>
      <c r="D28" s="150"/>
      <c r="E28" s="70" t="s">
        <v>10</v>
      </c>
      <c r="F28" s="70" t="s">
        <v>117</v>
      </c>
      <c r="G28" s="70" t="s">
        <v>40</v>
      </c>
      <c r="H28" s="70">
        <v>50000</v>
      </c>
      <c r="I28" s="37">
        <v>50000</v>
      </c>
      <c r="J28" s="10">
        <f t="shared" si="5"/>
        <v>1</v>
      </c>
      <c r="K28" s="8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50"/>
      <c r="C29" s="150"/>
      <c r="D29" s="147"/>
      <c r="E29" s="163" t="s">
        <v>14</v>
      </c>
      <c r="F29" s="164"/>
      <c r="G29" s="164"/>
      <c r="H29" s="12">
        <f t="shared" ref="H29:I29" si="6">SUM(H27:H28)</f>
        <v>140000</v>
      </c>
      <c r="I29" s="45">
        <f t="shared" si="6"/>
        <v>155000</v>
      </c>
      <c r="J29" s="14">
        <f t="shared" si="5"/>
        <v>1.1071428571428572</v>
      </c>
      <c r="K29" s="4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50"/>
      <c r="C30" s="150"/>
      <c r="D30" s="157" t="s">
        <v>106</v>
      </c>
      <c r="E30" s="37" t="s">
        <v>10</v>
      </c>
      <c r="F30" s="37" t="s">
        <v>106</v>
      </c>
      <c r="G30" s="37" t="s">
        <v>63</v>
      </c>
      <c r="H30" s="37">
        <v>0</v>
      </c>
      <c r="I30" s="37">
        <v>50000</v>
      </c>
      <c r="J30" s="10" t="str">
        <f t="shared" si="5"/>
        <v>-%</v>
      </c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50"/>
      <c r="C31" s="150"/>
      <c r="D31" s="147"/>
      <c r="E31" s="153" t="s">
        <v>14</v>
      </c>
      <c r="F31" s="143"/>
      <c r="G31" s="144"/>
      <c r="H31" s="45">
        <v>0</v>
      </c>
      <c r="I31" s="45">
        <f>SUM(I30)</f>
        <v>50000</v>
      </c>
      <c r="J31" s="14" t="str">
        <f t="shared" si="5"/>
        <v>-%</v>
      </c>
      <c r="K31" s="4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50"/>
      <c r="C32" s="147"/>
      <c r="D32" s="148" t="s">
        <v>64</v>
      </c>
      <c r="E32" s="143"/>
      <c r="F32" s="143"/>
      <c r="G32" s="144"/>
      <c r="H32" s="46">
        <f t="shared" ref="H32:I32" si="7">SUM(H29, H31)</f>
        <v>140000</v>
      </c>
      <c r="I32" s="46">
        <f t="shared" si="7"/>
        <v>205000</v>
      </c>
      <c r="J32" s="47">
        <f t="shared" si="5"/>
        <v>1.4642857142857142</v>
      </c>
      <c r="K32" s="4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50"/>
      <c r="C33" s="158" t="s">
        <v>118</v>
      </c>
      <c r="D33" s="166" t="s">
        <v>119</v>
      </c>
      <c r="E33" s="84" t="s">
        <v>10</v>
      </c>
      <c r="F33" s="85" t="s">
        <v>120</v>
      </c>
      <c r="G33" s="85" t="s">
        <v>67</v>
      </c>
      <c r="H33" s="37">
        <v>50000</v>
      </c>
      <c r="I33" s="37">
        <v>16000</v>
      </c>
      <c r="J33" s="10">
        <f t="shared" si="5"/>
        <v>0.32</v>
      </c>
      <c r="K33" s="5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50"/>
      <c r="C34" s="159"/>
      <c r="D34" s="150"/>
      <c r="E34" s="86" t="s">
        <v>10</v>
      </c>
      <c r="F34" s="87" t="s">
        <v>121</v>
      </c>
      <c r="G34" s="87" t="s">
        <v>122</v>
      </c>
      <c r="H34" s="37">
        <v>30000</v>
      </c>
      <c r="I34" s="37">
        <v>150000</v>
      </c>
      <c r="J34" s="10">
        <f t="shared" si="5"/>
        <v>5</v>
      </c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50"/>
      <c r="C35" s="159"/>
      <c r="D35" s="150"/>
      <c r="E35" s="86" t="s">
        <v>10</v>
      </c>
      <c r="F35" s="87" t="s">
        <v>123</v>
      </c>
      <c r="G35" s="87" t="s">
        <v>124</v>
      </c>
      <c r="H35" s="37">
        <v>10000</v>
      </c>
      <c r="I35" s="37">
        <v>100000</v>
      </c>
      <c r="J35" s="10">
        <f t="shared" si="5"/>
        <v>10</v>
      </c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50"/>
      <c r="C36" s="159"/>
      <c r="D36" s="147"/>
      <c r="E36" s="153" t="s">
        <v>14</v>
      </c>
      <c r="F36" s="143"/>
      <c r="G36" s="144"/>
      <c r="H36" s="45">
        <f t="shared" ref="H36:I36" si="8">SUM(H33:H35)</f>
        <v>90000</v>
      </c>
      <c r="I36" s="45">
        <f t="shared" si="8"/>
        <v>266000</v>
      </c>
      <c r="J36" s="14">
        <f t="shared" si="5"/>
        <v>2.9555555555555557</v>
      </c>
      <c r="K36" s="4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50"/>
      <c r="C37" s="159"/>
      <c r="D37" s="169" t="s">
        <v>125</v>
      </c>
      <c r="E37" s="84" t="s">
        <v>15</v>
      </c>
      <c r="F37" s="85" t="s">
        <v>126</v>
      </c>
      <c r="G37" s="85" t="s">
        <v>70</v>
      </c>
      <c r="H37" s="88">
        <v>0</v>
      </c>
      <c r="I37" s="88">
        <v>5000</v>
      </c>
      <c r="J37" s="10" t="str">
        <f t="shared" si="5"/>
        <v>-%</v>
      </c>
      <c r="K37" s="5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50"/>
      <c r="C38" s="159"/>
      <c r="D38" s="150"/>
      <c r="E38" s="86" t="s">
        <v>15</v>
      </c>
      <c r="F38" s="87" t="s">
        <v>127</v>
      </c>
      <c r="G38" s="87" t="s">
        <v>72</v>
      </c>
      <c r="H38" s="88">
        <v>50000</v>
      </c>
      <c r="I38" s="88">
        <v>40000</v>
      </c>
      <c r="J38" s="10">
        <f t="shared" si="5"/>
        <v>0.8</v>
      </c>
      <c r="K38" s="5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50"/>
      <c r="C39" s="159"/>
      <c r="D39" s="150"/>
      <c r="E39" s="86" t="s">
        <v>15</v>
      </c>
      <c r="F39" s="87" t="s">
        <v>128</v>
      </c>
      <c r="G39" s="87" t="s">
        <v>129</v>
      </c>
      <c r="H39" s="89">
        <v>100000</v>
      </c>
      <c r="I39" s="88">
        <v>100000</v>
      </c>
      <c r="J39" s="10">
        <f t="shared" si="5"/>
        <v>1</v>
      </c>
      <c r="K39" s="5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50"/>
      <c r="C40" s="159"/>
      <c r="D40" s="147"/>
      <c r="E40" s="153" t="s">
        <v>14</v>
      </c>
      <c r="F40" s="143"/>
      <c r="G40" s="144"/>
      <c r="H40" s="45">
        <f t="shared" ref="H40:I40" si="9">SUM(H37:H39)</f>
        <v>150000</v>
      </c>
      <c r="I40" s="45">
        <f t="shared" si="9"/>
        <v>145000</v>
      </c>
      <c r="J40" s="14">
        <f t="shared" si="5"/>
        <v>0.96666666666666667</v>
      </c>
      <c r="K40" s="4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50"/>
      <c r="C41" s="159"/>
      <c r="D41" s="148" t="s">
        <v>64</v>
      </c>
      <c r="E41" s="143"/>
      <c r="F41" s="143"/>
      <c r="G41" s="144"/>
      <c r="H41" s="46">
        <f t="shared" ref="H41:I41" si="10">SUM(H36, H40)</f>
        <v>240000</v>
      </c>
      <c r="I41" s="46">
        <f t="shared" si="10"/>
        <v>411000</v>
      </c>
      <c r="J41" s="47">
        <f t="shared" si="5"/>
        <v>1.7124999999999999</v>
      </c>
      <c r="K41" s="4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50"/>
      <c r="C42" s="157" t="s">
        <v>130</v>
      </c>
      <c r="D42" s="157" t="s">
        <v>131</v>
      </c>
      <c r="E42" s="70" t="s">
        <v>10</v>
      </c>
      <c r="F42" s="70" t="s">
        <v>132</v>
      </c>
      <c r="G42" s="70" t="s">
        <v>76</v>
      </c>
      <c r="H42" s="70"/>
      <c r="I42" s="70"/>
      <c r="J42" s="10" t="str">
        <f t="shared" si="5"/>
        <v>-%</v>
      </c>
      <c r="K42" s="61" t="s">
        <v>133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50"/>
      <c r="C43" s="150"/>
      <c r="D43" s="150"/>
      <c r="E43" s="70" t="s">
        <v>10</v>
      </c>
      <c r="F43" s="70" t="s">
        <v>134</v>
      </c>
      <c r="G43" s="70" t="s">
        <v>78</v>
      </c>
      <c r="H43" s="70"/>
      <c r="I43" s="70"/>
      <c r="J43" s="10"/>
      <c r="K43" s="61" t="s">
        <v>135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50"/>
      <c r="C44" s="150"/>
      <c r="D44" s="147"/>
      <c r="E44" s="153" t="s">
        <v>14</v>
      </c>
      <c r="F44" s="143"/>
      <c r="G44" s="144"/>
      <c r="H44" s="12">
        <f t="shared" ref="H44:I44" si="11">SUM(H42)</f>
        <v>0</v>
      </c>
      <c r="I44" s="12">
        <f t="shared" si="11"/>
        <v>0</v>
      </c>
      <c r="J44" s="14" t="str">
        <f t="shared" ref="J44:J60" si="12">IFERROR(I44/H44,"-%")</f>
        <v>-%</v>
      </c>
      <c r="K44" s="5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50"/>
      <c r="C45" s="150"/>
      <c r="D45" s="157" t="s">
        <v>136</v>
      </c>
      <c r="E45" s="89" t="s">
        <v>10</v>
      </c>
      <c r="F45" s="89" t="s">
        <v>132</v>
      </c>
      <c r="G45" s="89" t="s">
        <v>83</v>
      </c>
      <c r="H45" s="89"/>
      <c r="I45" s="89"/>
      <c r="J45" s="10" t="str">
        <f t="shared" si="12"/>
        <v>-%</v>
      </c>
      <c r="K45" s="61" t="s">
        <v>137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50"/>
      <c r="C46" s="150"/>
      <c r="D46" s="150"/>
      <c r="E46" s="89" t="s">
        <v>10</v>
      </c>
      <c r="F46" s="89" t="s">
        <v>134</v>
      </c>
      <c r="G46" s="89" t="s">
        <v>85</v>
      </c>
      <c r="H46" s="89"/>
      <c r="I46" s="89"/>
      <c r="J46" s="10" t="str">
        <f t="shared" si="12"/>
        <v>-%</v>
      </c>
      <c r="K46" s="61" t="s">
        <v>135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50"/>
      <c r="C47" s="150"/>
      <c r="D47" s="150"/>
      <c r="E47" s="89" t="s">
        <v>10</v>
      </c>
      <c r="F47" s="89" t="s">
        <v>138</v>
      </c>
      <c r="G47" s="89" t="s">
        <v>88</v>
      </c>
      <c r="H47" s="89"/>
      <c r="I47" s="89"/>
      <c r="J47" s="10" t="str">
        <f t="shared" si="12"/>
        <v>-%</v>
      </c>
      <c r="K47" s="5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50"/>
      <c r="C48" s="150"/>
      <c r="D48" s="150"/>
      <c r="E48" s="89" t="s">
        <v>10</v>
      </c>
      <c r="F48" s="89" t="s">
        <v>139</v>
      </c>
      <c r="G48" s="89" t="s">
        <v>89</v>
      </c>
      <c r="H48" s="89"/>
      <c r="I48" s="89"/>
      <c r="J48" s="10" t="str">
        <f t="shared" si="12"/>
        <v>-%</v>
      </c>
      <c r="K48" s="61" t="s">
        <v>135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50"/>
      <c r="C49" s="150"/>
      <c r="D49" s="147"/>
      <c r="E49" s="153" t="s">
        <v>14</v>
      </c>
      <c r="F49" s="143"/>
      <c r="G49" s="144"/>
      <c r="H49" s="12">
        <f t="shared" ref="H49:I49" si="13">SUM(H45:H46)</f>
        <v>0</v>
      </c>
      <c r="I49" s="12">
        <f t="shared" si="13"/>
        <v>0</v>
      </c>
      <c r="J49" s="14" t="str">
        <f t="shared" si="12"/>
        <v>-%</v>
      </c>
      <c r="K49" s="5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50"/>
      <c r="C50" s="147"/>
      <c r="D50" s="148" t="s">
        <v>64</v>
      </c>
      <c r="E50" s="143"/>
      <c r="F50" s="143"/>
      <c r="G50" s="144"/>
      <c r="H50" s="46">
        <f t="shared" ref="H50:I50" si="14">SUM(H44, H49)</f>
        <v>0</v>
      </c>
      <c r="I50" s="46">
        <f t="shared" si="14"/>
        <v>0</v>
      </c>
      <c r="J50" s="47" t="str">
        <f t="shared" si="12"/>
        <v>-%</v>
      </c>
      <c r="K50" s="4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</row>
    <row r="51" spans="1:29" ht="15.75" customHeight="1">
      <c r="A51" s="1"/>
      <c r="B51" s="150"/>
      <c r="C51" s="167" t="s">
        <v>140</v>
      </c>
      <c r="D51" s="167" t="s">
        <v>131</v>
      </c>
      <c r="E51" s="90" t="s">
        <v>18</v>
      </c>
      <c r="F51" s="90" t="s">
        <v>132</v>
      </c>
      <c r="G51" s="90" t="s">
        <v>141</v>
      </c>
      <c r="H51" s="91"/>
      <c r="I51" s="91"/>
      <c r="J51" s="10" t="str">
        <f t="shared" si="12"/>
        <v>-%</v>
      </c>
      <c r="K51" s="9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</row>
    <row r="52" spans="1:29" ht="15.75" customHeight="1">
      <c r="A52" s="1"/>
      <c r="B52" s="150"/>
      <c r="C52" s="150"/>
      <c r="D52" s="150"/>
      <c r="E52" s="90" t="s">
        <v>18</v>
      </c>
      <c r="F52" s="90" t="s">
        <v>134</v>
      </c>
      <c r="G52" s="90" t="s">
        <v>142</v>
      </c>
      <c r="H52" s="91"/>
      <c r="I52" s="91"/>
      <c r="J52" s="10" t="str">
        <f t="shared" si="12"/>
        <v>-%</v>
      </c>
      <c r="K52" s="61" t="s">
        <v>135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ht="15.75" customHeight="1">
      <c r="A53" s="1"/>
      <c r="B53" s="150"/>
      <c r="C53" s="150"/>
      <c r="D53" s="150"/>
      <c r="E53" s="90" t="s">
        <v>18</v>
      </c>
      <c r="F53" s="90" t="s">
        <v>138</v>
      </c>
      <c r="G53" s="92" t="s">
        <v>143</v>
      </c>
      <c r="H53" s="91"/>
      <c r="I53" s="91"/>
      <c r="J53" s="10" t="str">
        <f t="shared" si="12"/>
        <v>-%</v>
      </c>
      <c r="K53" s="90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</row>
    <row r="54" spans="1:29" ht="15.75" customHeight="1">
      <c r="A54" s="1"/>
      <c r="B54" s="150"/>
      <c r="C54" s="150"/>
      <c r="D54" s="150"/>
      <c r="E54" s="90" t="s">
        <v>18</v>
      </c>
      <c r="F54" s="90" t="s">
        <v>139</v>
      </c>
      <c r="G54" s="90" t="s">
        <v>144</v>
      </c>
      <c r="H54" s="91"/>
      <c r="I54" s="91"/>
      <c r="J54" s="10" t="str">
        <f t="shared" si="12"/>
        <v>-%</v>
      </c>
      <c r="K54" s="61" t="s">
        <v>135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15.75" customHeight="1">
      <c r="A55" s="1"/>
      <c r="B55" s="150"/>
      <c r="C55" s="150"/>
      <c r="D55" s="147"/>
      <c r="E55" s="168" t="s">
        <v>14</v>
      </c>
      <c r="F55" s="143"/>
      <c r="G55" s="144"/>
      <c r="H55" s="94">
        <f t="shared" ref="H55:I55" si="15">SUM(H51:H53)</f>
        <v>0</v>
      </c>
      <c r="I55" s="94">
        <f t="shared" si="15"/>
        <v>0</v>
      </c>
      <c r="J55" s="14" t="str">
        <f t="shared" si="12"/>
        <v>-%</v>
      </c>
      <c r="K55" s="9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50"/>
      <c r="C56" s="147"/>
      <c r="D56" s="148" t="s">
        <v>64</v>
      </c>
      <c r="E56" s="143"/>
      <c r="F56" s="143"/>
      <c r="G56" s="144"/>
      <c r="H56" s="46">
        <f t="shared" ref="H56:I56" si="16">SUM(H55)</f>
        <v>0</v>
      </c>
      <c r="I56" s="46">
        <f t="shared" si="16"/>
        <v>0</v>
      </c>
      <c r="J56" s="47" t="str">
        <f t="shared" si="12"/>
        <v>-%</v>
      </c>
      <c r="K56" s="4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50"/>
      <c r="C57" s="167" t="s">
        <v>145</v>
      </c>
      <c r="D57" s="167" t="s">
        <v>131</v>
      </c>
      <c r="E57" s="90" t="s">
        <v>15</v>
      </c>
      <c r="F57" s="90" t="s">
        <v>132</v>
      </c>
      <c r="G57" s="90" t="s">
        <v>146</v>
      </c>
      <c r="H57" s="91"/>
      <c r="I57" s="91"/>
      <c r="J57" s="10" t="str">
        <f t="shared" si="12"/>
        <v>-%</v>
      </c>
      <c r="K57" s="9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50"/>
      <c r="C58" s="150"/>
      <c r="D58" s="147"/>
      <c r="E58" s="168" t="s">
        <v>14</v>
      </c>
      <c r="F58" s="143"/>
      <c r="G58" s="144"/>
      <c r="H58" s="94">
        <f t="shared" ref="H58:I58" si="17">SUM(H57)</f>
        <v>0</v>
      </c>
      <c r="I58" s="94">
        <f t="shared" si="17"/>
        <v>0</v>
      </c>
      <c r="J58" s="14" t="str">
        <f t="shared" si="12"/>
        <v>-%</v>
      </c>
      <c r="K58" s="96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</row>
    <row r="59" spans="1:29" ht="15.75" customHeight="1">
      <c r="A59" s="1"/>
      <c r="B59" s="150"/>
      <c r="C59" s="147"/>
      <c r="D59" s="148" t="s">
        <v>64</v>
      </c>
      <c r="E59" s="143"/>
      <c r="F59" s="143"/>
      <c r="G59" s="144"/>
      <c r="H59" s="46">
        <f t="shared" ref="H59:I59" si="18">SUM(H58)</f>
        <v>0</v>
      </c>
      <c r="I59" s="46">
        <f t="shared" si="18"/>
        <v>0</v>
      </c>
      <c r="J59" s="47" t="str">
        <f t="shared" si="12"/>
        <v>-%</v>
      </c>
      <c r="K59" s="4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47"/>
      <c r="C60" s="156" t="s">
        <v>28</v>
      </c>
      <c r="D60" s="143"/>
      <c r="E60" s="143"/>
      <c r="F60" s="143"/>
      <c r="G60" s="144"/>
      <c r="H60" s="63">
        <f t="shared" ref="H60:I60" si="19">SUM(H32, H41, H50, H56, H59)</f>
        <v>380000</v>
      </c>
      <c r="I60" s="63">
        <f t="shared" si="19"/>
        <v>616000</v>
      </c>
      <c r="J60" s="25">
        <f t="shared" si="12"/>
        <v>1.6210526315789473</v>
      </c>
      <c r="K60" s="64" t="s">
        <v>147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1" t="s">
        <v>28</v>
      </c>
      <c r="H65" s="65" t="s">
        <v>96</v>
      </c>
      <c r="I65" s="66" t="s">
        <v>97</v>
      </c>
      <c r="J65" s="67" t="s">
        <v>98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68"/>
      <c r="G66" s="69" t="s">
        <v>0</v>
      </c>
      <c r="H66" s="70">
        <f t="shared" ref="H66:I66" si="20">H23</f>
        <v>2396000</v>
      </c>
      <c r="I66" s="70">
        <f t="shared" si="20"/>
        <v>2550000</v>
      </c>
      <c r="J66" s="10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68"/>
      <c r="G67" s="69" t="s">
        <v>29</v>
      </c>
      <c r="H67" s="70">
        <f t="shared" ref="H67:I67" si="22">H59</f>
        <v>0</v>
      </c>
      <c r="I67" s="70">
        <f t="shared" si="22"/>
        <v>0</v>
      </c>
      <c r="J67" s="10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68"/>
      <c r="G68" s="71" t="s">
        <v>99</v>
      </c>
      <c r="H68" s="72">
        <f t="shared" ref="H68:I68" si="23">H66-H67</f>
        <v>2396000</v>
      </c>
      <c r="I68" s="72">
        <f t="shared" si="23"/>
        <v>2550000</v>
      </c>
      <c r="J68" s="73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68"/>
      <c r="G69" s="68"/>
      <c r="H69" s="68"/>
      <c r="I69" s="6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1" t="s">
        <v>10</v>
      </c>
      <c r="H73" s="65" t="s">
        <v>96</v>
      </c>
      <c r="I73" s="66" t="s">
        <v>97</v>
      </c>
      <c r="J73" s="67" t="s">
        <v>98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69" t="s">
        <v>0</v>
      </c>
      <c r="H74" s="70">
        <f t="shared" ref="H74:I74" si="24">H12</f>
        <v>396000</v>
      </c>
      <c r="I74" s="70">
        <f t="shared" si="24"/>
        <v>550000</v>
      </c>
      <c r="J74" s="74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69" t="s">
        <v>29</v>
      </c>
      <c r="H75" s="70">
        <f>SUMIF(E25:E59, "학생", H25:H59)</f>
        <v>230000</v>
      </c>
      <c r="I75" s="70">
        <f>SUMIF(E25:E59, "학생", I25:I59)</f>
        <v>471000</v>
      </c>
      <c r="J75" s="74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71" t="s">
        <v>99</v>
      </c>
      <c r="H76" s="72">
        <f t="shared" ref="H76:I76" si="26">H74-H75</f>
        <v>166000</v>
      </c>
      <c r="I76" s="72">
        <f t="shared" si="26"/>
        <v>79000</v>
      </c>
      <c r="J76" s="75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1" t="s">
        <v>15</v>
      </c>
      <c r="H78" s="65" t="s">
        <v>96</v>
      </c>
      <c r="I78" s="66" t="s">
        <v>97</v>
      </c>
      <c r="J78" s="67" t="s">
        <v>98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69" t="s">
        <v>0</v>
      </c>
      <c r="H79" s="70">
        <f t="shared" ref="H79:I79" si="27">H18</f>
        <v>1000000</v>
      </c>
      <c r="I79" s="70">
        <f t="shared" si="27"/>
        <v>1000000</v>
      </c>
      <c r="J79" s="10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69" t="s">
        <v>29</v>
      </c>
      <c r="H80" s="70">
        <f>SUMIF(E25:E59, "본회계", H25:H59)</f>
        <v>150000</v>
      </c>
      <c r="I80" s="70">
        <f>SUMIF(E25:E59, "본회계", I25:I59)</f>
        <v>145000</v>
      </c>
      <c r="J80" s="10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71" t="s">
        <v>99</v>
      </c>
      <c r="H81" s="72">
        <f t="shared" ref="H81:I81" si="29">H79-H80</f>
        <v>850000</v>
      </c>
      <c r="I81" s="72">
        <f t="shared" si="29"/>
        <v>855000</v>
      </c>
      <c r="J81" s="73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1" t="s">
        <v>18</v>
      </c>
      <c r="H83" s="65" t="s">
        <v>96</v>
      </c>
      <c r="I83" s="66" t="s">
        <v>97</v>
      </c>
      <c r="J83" s="67" t="s">
        <v>98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69" t="s">
        <v>0</v>
      </c>
      <c r="H84" s="70">
        <f t="shared" ref="H84:I84" si="30">H22</f>
        <v>1000000</v>
      </c>
      <c r="I84" s="70">
        <f t="shared" si="30"/>
        <v>1000000</v>
      </c>
      <c r="J84" s="10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69" t="s">
        <v>29</v>
      </c>
      <c r="H85" s="70">
        <f>SUMIF(E25:E59, "자치", H25:H59)</f>
        <v>0</v>
      </c>
      <c r="I85" s="70">
        <f>SUMIF(E25:E59, "자치", I25:I59)</f>
        <v>0</v>
      </c>
      <c r="J85" s="11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71" t="s">
        <v>99</v>
      </c>
      <c r="H86" s="72">
        <f t="shared" ref="H86:I86" si="32">H84-H85</f>
        <v>1000000</v>
      </c>
      <c r="I86" s="72">
        <f t="shared" si="32"/>
        <v>1000000</v>
      </c>
      <c r="J86" s="73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30:D31"/>
    <mergeCell ref="E31:G31"/>
    <mergeCell ref="C27:C32"/>
    <mergeCell ref="C33:C41"/>
    <mergeCell ref="D33:D36"/>
    <mergeCell ref="E36:G36"/>
    <mergeCell ref="D3:K3"/>
    <mergeCell ref="D5:D23"/>
    <mergeCell ref="E5:E12"/>
    <mergeCell ref="F12:G12"/>
    <mergeCell ref="E13:E18"/>
    <mergeCell ref="F18:G18"/>
    <mergeCell ref="E19:E22"/>
  </mergeCells>
  <phoneticPr fontId="12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정인홍</dc:creator>
  <cp:lastModifiedBy>정인홍</cp:lastModifiedBy>
  <dcterms:created xsi:type="dcterms:W3CDTF">2022-08-21T13:45:08Z</dcterms:created>
  <dcterms:modified xsi:type="dcterms:W3CDTF">2022-10-31T05:52:43Z</dcterms:modified>
</cp:coreProperties>
</file>