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ubsunion\Desktop\이창섭이 사용중\2023예산안\"/>
    </mc:Choice>
  </mc:AlternateContent>
  <xr:revisionPtr revIDLastSave="0" documentId="13_ncr:1_{9E2055A8-0B4E-4F54-B3AA-FF6FD4F8E8D8}" xr6:coauthVersionLast="36" xr6:coauthVersionMax="47" xr10:uidLastSave="{00000000-0000-0000-0000-000000000000}"/>
  <bookViews>
    <workbookView xWindow="0" yWindow="765" windowWidth="30240" windowHeight="17175" xr2:uid="{0DD42F42-A38E-46B7-B918-61A3130341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I49" i="1"/>
  <c r="H49" i="1"/>
  <c r="I28" i="1"/>
  <c r="H28" i="1"/>
  <c r="I27" i="1"/>
  <c r="H27" i="1"/>
  <c r="I24" i="1"/>
  <c r="H24" i="1"/>
  <c r="H14" i="1"/>
  <c r="I14" i="1"/>
  <c r="J15" i="1"/>
  <c r="H16" i="1"/>
  <c r="I16" i="1"/>
  <c r="J16" i="1" l="1"/>
  <c r="I53" i="1" l="1"/>
  <c r="I55" i="1" s="1"/>
  <c r="H53" i="1"/>
  <c r="H55" i="1" s="1"/>
  <c r="J55" i="1" l="1"/>
  <c r="J53" i="1"/>
  <c r="I11" i="1"/>
  <c r="I26" i="1" l="1"/>
  <c r="H26" i="1"/>
  <c r="I23" i="1"/>
  <c r="H23" i="1"/>
  <c r="H48" i="1" l="1"/>
  <c r="H50" i="1" s="1"/>
  <c r="I43" i="1"/>
  <c r="H11" i="1"/>
  <c r="J7" i="1"/>
  <c r="H43" i="1" l="1"/>
  <c r="H45" i="1" s="1"/>
  <c r="H17" i="1"/>
  <c r="H35" i="1" s="1"/>
  <c r="I48" i="1"/>
  <c r="I50" i="1" s="1"/>
  <c r="I17" i="1"/>
  <c r="I35" i="1" s="1"/>
  <c r="J43" i="1"/>
  <c r="I45" i="1"/>
  <c r="J11" i="1"/>
  <c r="J45" i="1" l="1"/>
  <c r="J35" i="1"/>
  <c r="H37" i="1"/>
  <c r="J17" i="1"/>
  <c r="I37" i="1" l="1"/>
  <c r="J37" i="1" s="1"/>
</calcChain>
</file>

<file path=xl/sharedStrings.xml><?xml version="1.0" encoding="utf-8"?>
<sst xmlns="http://schemas.openxmlformats.org/spreadsheetml/2006/main" count="127" uniqueCount="64">
  <si>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</si>
  <si>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</si>
  <si>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</si>
  <si>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</si>
  <si>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</si>
  <si>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</si>
  <si>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</si>
  <si>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</si>
  <si>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</si>
  <si>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</si>
  <si>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계</t>
  </si>
  <si>
    <t>본회계</t>
  </si>
  <si>
    <t>BA</t>
  </si>
  <si>
    <t>자치</t>
  </si>
  <si>
    <t>총계</t>
  </si>
  <si>
    <t>지출</t>
  </si>
  <si>
    <t>담당</t>
  </si>
  <si>
    <t>소항목</t>
  </si>
  <si>
    <t>세부항목</t>
  </si>
  <si>
    <t>당해연도 예산</t>
  </si>
  <si>
    <t>합계</t>
  </si>
  <si>
    <t>전체 대항목 총계</t>
  </si>
  <si>
    <t>전년도</t>
  </si>
  <si>
    <t>당해년도</t>
  </si>
  <si>
    <t>전년도 대비</t>
  </si>
  <si>
    <t>잔액</t>
  </si>
  <si>
    <t>AB</t>
    <phoneticPr fontId="4" type="noConversion"/>
  </si>
  <si>
    <t>격려금</t>
    <phoneticPr fontId="4" type="noConversion"/>
  </si>
  <si>
    <t xml:space="preserve">기층 예산 </t>
    <phoneticPr fontId="4" type="noConversion"/>
  </si>
  <si>
    <t>-</t>
    <phoneticPr fontId="4" type="noConversion"/>
  </si>
  <si>
    <t>공유이벤트 상품</t>
    <phoneticPr fontId="4" type="noConversion"/>
  </si>
  <si>
    <t>자치회계 이월금</t>
    <phoneticPr fontId="4" type="noConversion"/>
  </si>
  <si>
    <t>학생회비(기층예산) 이월금</t>
    <phoneticPr fontId="4" type="noConversion"/>
  </si>
  <si>
    <t>과비 이월금</t>
    <phoneticPr fontId="4" type="noConversion"/>
  </si>
  <si>
    <t>AF</t>
    <phoneticPr fontId="4" type="noConversion"/>
  </si>
  <si>
    <t>-</t>
    <phoneticPr fontId="4" type="noConversion"/>
  </si>
  <si>
    <t>자치</t>
    <phoneticPr fontId="4" type="noConversion"/>
  </si>
  <si>
    <t>학생</t>
    <phoneticPr fontId="4" type="noConversion"/>
  </si>
  <si>
    <t>AA</t>
    <phoneticPr fontId="4" type="noConversion"/>
  </si>
  <si>
    <t>AC</t>
    <phoneticPr fontId="4" type="noConversion"/>
  </si>
  <si>
    <t>AD</t>
    <phoneticPr fontId="4" type="noConversion"/>
  </si>
  <si>
    <t>AE</t>
    <phoneticPr fontId="4" type="noConversion"/>
  </si>
  <si>
    <t>계</t>
    <phoneticPr fontId="4" type="noConversion"/>
  </si>
  <si>
    <t>CA</t>
    <phoneticPr fontId="4" type="noConversion"/>
  </si>
  <si>
    <t>예금결산이자</t>
    <phoneticPr fontId="4" type="noConversion"/>
  </si>
  <si>
    <t>-</t>
    <phoneticPr fontId="4" type="noConversion"/>
  </si>
  <si>
    <t>과비</t>
    <phoneticPr fontId="4" type="noConversion"/>
  </si>
  <si>
    <t>2분기에 징수 예정</t>
    <phoneticPr fontId="4" type="noConversion"/>
  </si>
  <si>
    <t>1분기 기층 없음</t>
    <phoneticPr fontId="4" type="noConversion"/>
  </si>
  <si>
    <t>신소재공학과 진입생 간담회</t>
    <phoneticPr fontId="4" type="noConversion"/>
  </si>
  <si>
    <t>BB</t>
    <phoneticPr fontId="4" type="noConversion"/>
  </si>
  <si>
    <t>신소재공학과 학부 공식 인스타그램 개설 공유 이벤트</t>
  </si>
  <si>
    <t>2분기에 사업 실시 예정</t>
    <phoneticPr fontId="4" type="noConversion"/>
  </si>
  <si>
    <t>전년도에 진행한 일회성 사업임</t>
    <phoneticPr fontId="4" type="noConversion"/>
  </si>
  <si>
    <t>KAIST 신소재공학과 학생회</t>
    <phoneticPr fontId="4" type="noConversion"/>
  </si>
  <si>
    <t>기획부</t>
    <phoneticPr fontId="4" type="noConversion"/>
  </si>
  <si>
    <t>복지부</t>
    <phoneticPr fontId="4" type="noConversion"/>
  </si>
  <si>
    <t>본회계</t>
    <phoneticPr fontId="4" type="noConversion"/>
  </si>
  <si>
    <t>행사 참여 상품</t>
    <phoneticPr fontId="4" type="noConversion"/>
  </si>
  <si>
    <t>자기소개 학생 대상 상품</t>
    <phoneticPr fontId="4" type="noConversion"/>
  </si>
  <si>
    <t>A1</t>
    <phoneticPr fontId="4" type="noConversion"/>
  </si>
  <si>
    <t>A2</t>
    <phoneticPr fontId="4" type="noConversion"/>
  </si>
  <si>
    <t>B1</t>
    <phoneticPr fontId="4" type="noConversion"/>
  </si>
  <si>
    <t>기층예산 우선소진하여 가을학기 과비 전액 이월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</si>
</sst>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₩&quot;#,##0;[Red]\-&quot;₩&quot;#,##0"/>
  </numFmts>
  <fonts count="1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Arial"/>
      <family val="2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2"/>
      <charset val="129"/>
    </font>
    <font>
      <sz val="10"/>
      <color rgb="FF00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6" fontId="2" fillId="8" borderId="1" xfId="0" applyNumberFormat="1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2" fillId="8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8F5F-F5E7-438D-A832-FB4776B074C1}">
  <dimension ref="A1:AC706"/>
  <sheetViews>
    <sheetView tabSelected="1" zoomScale="117" zoomScaleNormal="100" workbookViewId="0">
      <selection activeCell="K46" sqref="K46"/>
    </sheetView>
  </sheetViews>
  <sheetFormatPr defaultColWidth="8.875" defaultRowHeight="16.5" x14ac:dyDescent="0.3"/>
  <cols>
    <col min="1" max="1" width="8.875" style="2"/>
    <col min="2" max="2" width="19.125" style="2" customWidth="1"/>
    <col min="3" max="3" width="13.875" style="2" customWidth="1"/>
    <col min="4" max="4" width="18" style="2" customWidth="1"/>
    <col min="5" max="5" width="12.375" style="2" customWidth="1"/>
    <col min="6" max="7" width="8.875" style="2"/>
    <col min="8" max="9" width="11" style="2" bestFit="1" customWidth="1"/>
    <col min="10" max="10" width="12.5" style="2" bestFit="1" customWidth="1"/>
    <col min="11" max="11" width="34.875" style="2" customWidth="1"/>
    <col min="12" max="16384" width="8.875" style="2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1"/>
      <c r="B3" s="1"/>
      <c r="C3" s="1"/>
      <c r="D3" s="39" t="s">
        <v>0</v>
      </c>
      <c r="E3" s="39"/>
      <c r="F3" s="39"/>
      <c r="G3" s="39"/>
      <c r="H3" s="39"/>
      <c r="I3" s="39"/>
      <c r="J3" s="39"/>
      <c r="K3" s="3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5.5" x14ac:dyDescent="0.3">
      <c r="A4" s="1"/>
      <c r="B4" s="1"/>
      <c r="C4" s="1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0.5" x14ac:dyDescent="0.3">
      <c r="A5" s="1"/>
      <c r="B5" s="1"/>
      <c r="C5" s="1"/>
      <c r="D5" s="40" t="s">
        <v>54</v>
      </c>
      <c r="E5" s="40" t="s">
        <v>37</v>
      </c>
      <c r="F5" s="24" t="s">
        <v>32</v>
      </c>
      <c r="G5" s="26" t="s">
        <v>38</v>
      </c>
      <c r="H5" s="22" t="s">
        <v>29</v>
      </c>
      <c r="I5" s="22">
        <v>101182</v>
      </c>
      <c r="J5" s="23" t="s">
        <v>35</v>
      </c>
      <c r="K5" s="2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7" x14ac:dyDescent="0.3">
      <c r="A6" s="1"/>
      <c r="B6" s="1"/>
      <c r="C6" s="1"/>
      <c r="D6" s="40"/>
      <c r="E6" s="40"/>
      <c r="F6" s="24" t="s">
        <v>33</v>
      </c>
      <c r="G6" s="26" t="s">
        <v>26</v>
      </c>
      <c r="H6" s="22" t="s">
        <v>29</v>
      </c>
      <c r="I6" s="22">
        <v>580000</v>
      </c>
      <c r="J6" s="23" t="s">
        <v>35</v>
      </c>
      <c r="K6" s="24" t="s">
        <v>63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1"/>
      <c r="B7" s="1"/>
      <c r="C7" s="1"/>
      <c r="D7" s="40"/>
      <c r="E7" s="40"/>
      <c r="F7" s="26" t="s">
        <v>46</v>
      </c>
      <c r="G7" s="26" t="s">
        <v>39</v>
      </c>
      <c r="H7" s="22">
        <v>840000</v>
      </c>
      <c r="I7" s="22">
        <v>0</v>
      </c>
      <c r="J7" s="23">
        <f t="shared" ref="J7:J11" si="0">I7/H7</f>
        <v>0</v>
      </c>
      <c r="K7" s="26" t="s">
        <v>47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1"/>
      <c r="B8" s="1"/>
      <c r="C8" s="1"/>
      <c r="D8" s="40"/>
      <c r="E8" s="40"/>
      <c r="F8" s="26" t="s">
        <v>28</v>
      </c>
      <c r="G8" s="26" t="s">
        <v>40</v>
      </c>
      <c r="H8" s="22">
        <v>0</v>
      </c>
      <c r="I8" s="22">
        <v>0</v>
      </c>
      <c r="J8" s="23" t="s">
        <v>29</v>
      </c>
      <c r="K8" s="26" t="s">
        <v>48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1"/>
      <c r="B9" s="1"/>
      <c r="C9" s="1"/>
      <c r="D9" s="40"/>
      <c r="E9" s="40"/>
      <c r="F9" s="26" t="s">
        <v>27</v>
      </c>
      <c r="G9" s="26" t="s">
        <v>41</v>
      </c>
      <c r="H9" s="22">
        <v>0</v>
      </c>
      <c r="I9" s="22">
        <v>0</v>
      </c>
      <c r="J9" s="23" t="s">
        <v>45</v>
      </c>
      <c r="K9" s="2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7" x14ac:dyDescent="0.3">
      <c r="A10" s="1"/>
      <c r="B10" s="1"/>
      <c r="C10" s="1"/>
      <c r="D10" s="40"/>
      <c r="E10" s="40"/>
      <c r="F10" s="26" t="s">
        <v>44</v>
      </c>
      <c r="G10" s="26" t="s">
        <v>34</v>
      </c>
      <c r="H10" s="22" t="s">
        <v>29</v>
      </c>
      <c r="I10" s="22">
        <v>200</v>
      </c>
      <c r="J10" s="22" t="s">
        <v>29</v>
      </c>
      <c r="K10" s="2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1"/>
      <c r="B11" s="1"/>
      <c r="C11" s="1"/>
      <c r="D11" s="40"/>
      <c r="E11" s="40"/>
      <c r="F11" s="41" t="s">
        <v>10</v>
      </c>
      <c r="G11" s="41"/>
      <c r="H11" s="6">
        <f>SUM(H5:H10)</f>
        <v>840000</v>
      </c>
      <c r="I11" s="6">
        <f>SUM(I5:I10)</f>
        <v>681382</v>
      </c>
      <c r="J11" s="25">
        <f t="shared" si="0"/>
        <v>0.81116904761904762</v>
      </c>
      <c r="K11" s="2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0.5" x14ac:dyDescent="0.3">
      <c r="A12" s="1"/>
      <c r="B12" s="1"/>
      <c r="C12" s="1"/>
      <c r="D12" s="40"/>
      <c r="E12" s="61" t="s">
        <v>11</v>
      </c>
      <c r="F12" s="24" t="s">
        <v>49</v>
      </c>
      <c r="G12" s="24" t="s">
        <v>12</v>
      </c>
      <c r="H12" s="22">
        <v>0</v>
      </c>
      <c r="I12" s="22">
        <v>0</v>
      </c>
      <c r="J12" s="5" t="s">
        <v>45</v>
      </c>
      <c r="K12" s="24" t="s">
        <v>52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81" x14ac:dyDescent="0.3">
      <c r="A13" s="1"/>
      <c r="B13" s="1"/>
      <c r="C13" s="1"/>
      <c r="D13" s="40"/>
      <c r="E13" s="65"/>
      <c r="F13" s="24" t="s">
        <v>51</v>
      </c>
      <c r="G13" s="66" t="s">
        <v>50</v>
      </c>
      <c r="H13" s="22">
        <v>0</v>
      </c>
      <c r="I13" s="22">
        <v>0</v>
      </c>
      <c r="J13" s="38" t="s">
        <v>45</v>
      </c>
      <c r="K13" s="24" t="s">
        <v>53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"/>
      <c r="B14" s="1"/>
      <c r="C14" s="1"/>
      <c r="D14" s="40"/>
      <c r="E14" s="62"/>
      <c r="F14" s="63" t="s">
        <v>10</v>
      </c>
      <c r="G14" s="64"/>
      <c r="H14" s="6">
        <f>SUM(H12:H12)</f>
        <v>0</v>
      </c>
      <c r="I14" s="6">
        <f>SUM(I12:I12)</f>
        <v>0</v>
      </c>
      <c r="J14" s="32" t="s">
        <v>45</v>
      </c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7" x14ac:dyDescent="0.3">
      <c r="A15" s="1"/>
      <c r="B15" s="1"/>
      <c r="C15" s="1"/>
      <c r="D15" s="40"/>
      <c r="E15" s="61" t="s">
        <v>36</v>
      </c>
      <c r="F15" s="24" t="s">
        <v>31</v>
      </c>
      <c r="G15" s="24" t="s">
        <v>43</v>
      </c>
      <c r="H15" s="22">
        <v>730924</v>
      </c>
      <c r="I15" s="22">
        <v>603889</v>
      </c>
      <c r="J15" s="23">
        <f>I15/H15</f>
        <v>0.82619944070792584</v>
      </c>
      <c r="K15" s="2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"/>
      <c r="B16" s="1"/>
      <c r="C16" s="1"/>
      <c r="D16" s="40"/>
      <c r="E16" s="62"/>
      <c r="F16" s="59" t="s">
        <v>42</v>
      </c>
      <c r="G16" s="60"/>
      <c r="H16" s="6">
        <f>SUM(H15:H15)</f>
        <v>730924</v>
      </c>
      <c r="I16" s="6">
        <f>SUM(I15:I15)</f>
        <v>603889</v>
      </c>
      <c r="J16" s="25">
        <f>I16/H16</f>
        <v>0.82619944070792584</v>
      </c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"/>
      <c r="B17" s="1"/>
      <c r="C17" s="1"/>
      <c r="D17" s="40"/>
      <c r="E17" s="56" t="s">
        <v>14</v>
      </c>
      <c r="F17" s="57"/>
      <c r="G17" s="58"/>
      <c r="H17" s="33">
        <f>SUM(H11,H14,H16)</f>
        <v>1570924</v>
      </c>
      <c r="I17" s="33">
        <f>SUM(I11,I14,I16)</f>
        <v>1285271</v>
      </c>
      <c r="J17" s="9">
        <f>I17/H17</f>
        <v>0.81816243179173531</v>
      </c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1"/>
      <c r="B19" s="53" t="s">
        <v>15</v>
      </c>
      <c r="C19" s="54"/>
      <c r="D19" s="54"/>
      <c r="E19" s="54"/>
      <c r="F19" s="54"/>
      <c r="G19" s="54"/>
      <c r="H19" s="54"/>
      <c r="I19" s="54"/>
      <c r="J19" s="54"/>
      <c r="K19" s="5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5.5" x14ac:dyDescent="0.3">
      <c r="A20" s="1"/>
      <c r="B20" s="4" t="s">
        <v>1</v>
      </c>
      <c r="C20" s="4" t="s">
        <v>16</v>
      </c>
      <c r="D20" s="4" t="s">
        <v>17</v>
      </c>
      <c r="E20" s="4" t="s">
        <v>2</v>
      </c>
      <c r="F20" s="4" t="s">
        <v>18</v>
      </c>
      <c r="G20" s="4" t="s">
        <v>4</v>
      </c>
      <c r="H20" s="4" t="s">
        <v>5</v>
      </c>
      <c r="I20" s="4" t="s">
        <v>19</v>
      </c>
      <c r="J20" s="4" t="s">
        <v>7</v>
      </c>
      <c r="K20" s="4" t="s">
        <v>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7" x14ac:dyDescent="0.3">
      <c r="A21" s="1"/>
      <c r="B21" s="67" t="s">
        <v>54</v>
      </c>
      <c r="C21" s="68" t="s">
        <v>55</v>
      </c>
      <c r="D21" s="40" t="s">
        <v>49</v>
      </c>
      <c r="E21" s="5" t="s">
        <v>11</v>
      </c>
      <c r="F21" s="26" t="s">
        <v>58</v>
      </c>
      <c r="G21" s="5" t="s">
        <v>60</v>
      </c>
      <c r="H21" s="13">
        <v>0</v>
      </c>
      <c r="I21" s="13">
        <v>0</v>
      </c>
      <c r="J21" s="5" t="s">
        <v>45</v>
      </c>
      <c r="K21" s="24" t="s">
        <v>52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40.5" x14ac:dyDescent="0.3">
      <c r="A22" s="1"/>
      <c r="B22" s="42"/>
      <c r="C22" s="43"/>
      <c r="D22" s="40"/>
      <c r="E22" s="5" t="s">
        <v>11</v>
      </c>
      <c r="F22" s="26" t="s">
        <v>59</v>
      </c>
      <c r="G22" s="5" t="s">
        <v>61</v>
      </c>
      <c r="H22" s="13">
        <v>0</v>
      </c>
      <c r="I22" s="13">
        <v>0</v>
      </c>
      <c r="J22" s="5" t="s">
        <v>45</v>
      </c>
      <c r="K22" s="24" t="s">
        <v>52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42"/>
      <c r="C23" s="43"/>
      <c r="D23" s="40"/>
      <c r="E23" s="50" t="s">
        <v>10</v>
      </c>
      <c r="F23" s="51"/>
      <c r="G23" s="52"/>
      <c r="H23" s="6">
        <f>SUM(H21,H22)</f>
        <v>0</v>
      </c>
      <c r="I23" s="6">
        <f>SUM(I21:I22)</f>
        <v>0</v>
      </c>
      <c r="J23" s="10" t="s">
        <v>45</v>
      </c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42"/>
      <c r="C24" s="43"/>
      <c r="D24" s="47" t="s">
        <v>20</v>
      </c>
      <c r="E24" s="48"/>
      <c r="F24" s="48"/>
      <c r="G24" s="49"/>
      <c r="H24" s="11">
        <f>SUM(H23)</f>
        <v>0</v>
      </c>
      <c r="I24" s="11">
        <f>SUM(I23)</f>
        <v>0</v>
      </c>
      <c r="J24" s="15" t="s">
        <v>45</v>
      </c>
      <c r="K24" s="1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7" x14ac:dyDescent="0.3">
      <c r="A25" s="1"/>
      <c r="B25" s="42"/>
      <c r="C25" s="40" t="s">
        <v>56</v>
      </c>
      <c r="D25" s="40" t="s">
        <v>51</v>
      </c>
      <c r="E25" s="69" t="s">
        <v>57</v>
      </c>
      <c r="F25" s="30" t="s">
        <v>30</v>
      </c>
      <c r="G25" s="14" t="s">
        <v>62</v>
      </c>
      <c r="H25" s="13">
        <v>0</v>
      </c>
      <c r="I25" s="13">
        <v>0</v>
      </c>
      <c r="J25" s="8" t="s">
        <v>45</v>
      </c>
      <c r="K25" s="24" t="s">
        <v>53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42"/>
      <c r="C26" s="40"/>
      <c r="D26" s="40"/>
      <c r="E26" s="50" t="s">
        <v>10</v>
      </c>
      <c r="F26" s="51"/>
      <c r="G26" s="52"/>
      <c r="H26" s="6">
        <f>SUM(H25:H25)</f>
        <v>0</v>
      </c>
      <c r="I26" s="6">
        <f>SUM(I25:I25)</f>
        <v>0</v>
      </c>
      <c r="J26" s="29" t="s">
        <v>45</v>
      </c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42"/>
      <c r="C27" s="40"/>
      <c r="D27" s="47" t="s">
        <v>20</v>
      </c>
      <c r="E27" s="48"/>
      <c r="F27" s="48"/>
      <c r="G27" s="49"/>
      <c r="H27" s="11">
        <f>SUM(H26)</f>
        <v>0</v>
      </c>
      <c r="I27" s="11">
        <f>SUM(I26)</f>
        <v>0</v>
      </c>
      <c r="J27" s="31" t="s">
        <v>45</v>
      </c>
      <c r="K27" s="1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42"/>
      <c r="C28" s="44" t="s">
        <v>14</v>
      </c>
      <c r="D28" s="45"/>
      <c r="E28" s="45"/>
      <c r="F28" s="45"/>
      <c r="G28" s="46"/>
      <c r="H28" s="33">
        <f>SUM(H24,H27)</f>
        <v>0</v>
      </c>
      <c r="I28" s="33">
        <f>SUM(I24,I27)</f>
        <v>0</v>
      </c>
      <c r="J28" s="9" t="s">
        <v>45</v>
      </c>
      <c r="K28" s="34" t="s">
        <v>21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1"/>
      <c r="C34" s="1"/>
      <c r="D34" s="1"/>
      <c r="E34" s="1"/>
      <c r="F34" s="1"/>
      <c r="G34" s="5" t="s">
        <v>14</v>
      </c>
      <c r="H34" s="16" t="s">
        <v>22</v>
      </c>
      <c r="I34" s="16" t="s">
        <v>23</v>
      </c>
      <c r="J34" s="17" t="s">
        <v>24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3"/>
      <c r="G35" s="18" t="s">
        <v>0</v>
      </c>
      <c r="H35" s="19">
        <f>H17</f>
        <v>1570924</v>
      </c>
      <c r="I35" s="19">
        <f>I17</f>
        <v>1285271</v>
      </c>
      <c r="J35" s="8">
        <f>I35/H35</f>
        <v>0.81816243179173531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3"/>
      <c r="G36" s="18" t="s">
        <v>15</v>
      </c>
      <c r="H36" s="19">
        <v>0</v>
      </c>
      <c r="I36" s="19">
        <v>0</v>
      </c>
      <c r="J36" s="8" t="s">
        <v>45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3"/>
      <c r="G37" s="20" t="s">
        <v>25</v>
      </c>
      <c r="H37" s="21">
        <f>H35-H36</f>
        <v>1570924</v>
      </c>
      <c r="I37" s="21">
        <f>I35-I36</f>
        <v>1285271</v>
      </c>
      <c r="J37" s="35">
        <f>I37/H37</f>
        <v>0.81816243179173531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3"/>
      <c r="G38" s="3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1"/>
      <c r="C42" s="1"/>
      <c r="D42" s="1"/>
      <c r="E42" s="1"/>
      <c r="F42" s="1"/>
      <c r="G42" s="5" t="s">
        <v>9</v>
      </c>
      <c r="H42" s="16" t="s">
        <v>22</v>
      </c>
      <c r="I42" s="16" t="s">
        <v>23</v>
      </c>
      <c r="J42" s="17" t="s">
        <v>24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1"/>
      <c r="C43" s="1"/>
      <c r="D43" s="1"/>
      <c r="E43" s="1"/>
      <c r="F43" s="1"/>
      <c r="G43" s="18" t="s">
        <v>0</v>
      </c>
      <c r="H43" s="19">
        <f>H11</f>
        <v>840000</v>
      </c>
      <c r="I43" s="19">
        <f>I11</f>
        <v>681382</v>
      </c>
      <c r="J43" s="36">
        <f>I43/H43</f>
        <v>0.81116904761904762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1"/>
      <c r="C44" s="1"/>
      <c r="D44" s="1"/>
      <c r="E44" s="1"/>
      <c r="F44" s="1"/>
      <c r="G44" s="18" t="s">
        <v>15</v>
      </c>
      <c r="H44" s="19">
        <f>SUM(H21, H22, H25)</f>
        <v>0</v>
      </c>
      <c r="I44" s="19">
        <f>SUM(I21, I22, I25)</f>
        <v>0</v>
      </c>
      <c r="J44" s="36" t="s">
        <v>45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"/>
      <c r="B45" s="1"/>
      <c r="C45" s="1"/>
      <c r="D45" s="1"/>
      <c r="E45" s="1"/>
      <c r="F45" s="1"/>
      <c r="G45" s="20" t="s">
        <v>25</v>
      </c>
      <c r="H45" s="21">
        <f>H43-H44</f>
        <v>840000</v>
      </c>
      <c r="I45" s="21">
        <f>I43-I44</f>
        <v>681382</v>
      </c>
      <c r="J45" s="35">
        <f>I45/H45</f>
        <v>0.81116904761904762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1"/>
      <c r="B47" s="1"/>
      <c r="C47" s="1"/>
      <c r="D47" s="1"/>
      <c r="E47" s="1"/>
      <c r="F47" s="1"/>
      <c r="G47" s="5" t="s">
        <v>11</v>
      </c>
      <c r="H47" s="16" t="s">
        <v>22</v>
      </c>
      <c r="I47" s="16" t="s">
        <v>23</v>
      </c>
      <c r="J47" s="17" t="s">
        <v>24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1"/>
      <c r="B48" s="1"/>
      <c r="C48" s="1"/>
      <c r="D48" s="1"/>
      <c r="E48" s="1"/>
      <c r="F48" s="1"/>
      <c r="G48" s="18" t="s">
        <v>0</v>
      </c>
      <c r="H48" s="22">
        <f>H14</f>
        <v>0</v>
      </c>
      <c r="I48" s="22">
        <f>I14</f>
        <v>0</v>
      </c>
      <c r="J48" s="8" t="s">
        <v>29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"/>
      <c r="B49" s="1"/>
      <c r="C49" s="1"/>
      <c r="D49" s="1"/>
      <c r="E49" s="1"/>
      <c r="F49" s="1"/>
      <c r="G49" s="18" t="s">
        <v>15</v>
      </c>
      <c r="H49" s="22">
        <f>SUM(H21,H22)</f>
        <v>0</v>
      </c>
      <c r="I49" s="22">
        <f>SUM(I21,I22)</f>
        <v>0</v>
      </c>
      <c r="J49" s="8" t="s">
        <v>29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"/>
      <c r="B50" s="1"/>
      <c r="C50" s="1"/>
      <c r="D50" s="1"/>
      <c r="E50" s="1"/>
      <c r="F50" s="1"/>
      <c r="G50" s="20" t="s">
        <v>25</v>
      </c>
      <c r="H50" s="21">
        <f>H48-H49</f>
        <v>0</v>
      </c>
      <c r="I50" s="21">
        <f>I48-I49</f>
        <v>0</v>
      </c>
      <c r="J50" s="35" t="s">
        <v>29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1"/>
      <c r="B52" s="1"/>
      <c r="C52" s="1"/>
      <c r="D52" s="1"/>
      <c r="E52" s="1"/>
      <c r="F52" s="1"/>
      <c r="G52" s="5" t="s">
        <v>13</v>
      </c>
      <c r="H52" s="16" t="s">
        <v>22</v>
      </c>
      <c r="I52" s="16" t="s">
        <v>23</v>
      </c>
      <c r="J52" s="17" t="s">
        <v>24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1"/>
      <c r="B53" s="1"/>
      <c r="C53" s="1"/>
      <c r="D53" s="1"/>
      <c r="E53" s="1"/>
      <c r="F53" s="1"/>
      <c r="G53" s="18" t="s">
        <v>0</v>
      </c>
      <c r="H53" s="22">
        <f>H15</f>
        <v>730924</v>
      </c>
      <c r="I53" s="22">
        <f>I15</f>
        <v>603889</v>
      </c>
      <c r="J53" s="8">
        <f>I53/H53</f>
        <v>0.82619944070792584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"/>
      <c r="B54" s="1"/>
      <c r="C54" s="1"/>
      <c r="D54" s="1"/>
      <c r="E54" s="1"/>
      <c r="F54" s="1"/>
      <c r="G54" s="18" t="s">
        <v>15</v>
      </c>
      <c r="H54" s="22">
        <v>0</v>
      </c>
      <c r="I54" s="22">
        <v>0</v>
      </c>
      <c r="J54" s="5" t="s">
        <v>29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1"/>
      <c r="B55" s="1"/>
      <c r="C55" s="1"/>
      <c r="D55" s="1"/>
      <c r="E55" s="1"/>
      <c r="F55" s="1"/>
      <c r="G55" s="20" t="s">
        <v>25</v>
      </c>
      <c r="H55" s="21">
        <f>H53</f>
        <v>730924</v>
      </c>
      <c r="I55" s="21">
        <f>I53</f>
        <v>603889</v>
      </c>
      <c r="J55" s="35">
        <f>I55/H55</f>
        <v>0.82619944070792584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</sheetData>
  <mergeCells count="20">
    <mergeCell ref="D25:D26"/>
    <mergeCell ref="E26:G26"/>
    <mergeCell ref="D27:G27"/>
    <mergeCell ref="C28:G28"/>
    <mergeCell ref="B19:K19"/>
    <mergeCell ref="B21:B28"/>
    <mergeCell ref="C21:C24"/>
    <mergeCell ref="D21:D23"/>
    <mergeCell ref="E23:G23"/>
    <mergeCell ref="D24:G24"/>
    <mergeCell ref="C25:C27"/>
    <mergeCell ref="D3:K3"/>
    <mergeCell ref="D5:D17"/>
    <mergeCell ref="E5:E11"/>
    <mergeCell ref="F11:G11"/>
    <mergeCell ref="E12:E14"/>
    <mergeCell ref="F14:G14"/>
    <mergeCell ref="E17:G17"/>
    <mergeCell ref="E15:E16"/>
    <mergeCell ref="F16:G1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Seongju Park</dc:creator>
  <cp:lastModifiedBy>clubsunion</cp:lastModifiedBy>
  <dcterms:created xsi:type="dcterms:W3CDTF">2022-08-22T02:29:49Z</dcterms:created>
  <dcterms:modified xsi:type="dcterms:W3CDTF">2022-12-25T13:18:57Z</dcterms:modified>
</cp:coreProperties>
</file>