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Lian_6600\Desktop\흰자위\"/>
    </mc:Choice>
  </mc:AlternateContent>
  <xr:revisionPtr revIDLastSave="0" documentId="13_ncr:1_{83571F6D-56C0-4365-975B-C9EEA8521F37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iscvcPxp090yRLhvaNb+aU6wTmdQ=="/>
    </ext>
  </extLst>
</workbook>
</file>

<file path=xl/calcChain.xml><?xml version="1.0" encoding="utf-8"?>
<calcChain xmlns="http://schemas.openxmlformats.org/spreadsheetml/2006/main">
  <c r="I28" i="1" l="1"/>
  <c r="I43" i="1"/>
  <c r="I42" i="1"/>
  <c r="I38" i="1"/>
  <c r="I37" i="1"/>
  <c r="I39" i="1" s="1"/>
  <c r="H37" i="1"/>
  <c r="H39" i="1" s="1"/>
  <c r="H42" i="1"/>
  <c r="J38" i="1"/>
  <c r="H38" i="1"/>
  <c r="I44" i="1" l="1"/>
  <c r="J37" i="1"/>
  <c r="J39" i="1"/>
  <c r="H19" i="1"/>
  <c r="H22" i="1"/>
  <c r="I22" i="1"/>
  <c r="H11" i="1"/>
  <c r="I10" i="1"/>
  <c r="I11" i="1" s="1"/>
  <c r="H10" i="1"/>
  <c r="I8" i="1"/>
  <c r="H8" i="1"/>
  <c r="I23" i="1"/>
  <c r="H23" i="1"/>
  <c r="I26" i="1"/>
  <c r="I27" i="1" s="1"/>
  <c r="H27" i="1"/>
  <c r="I19" i="1" l="1"/>
  <c r="H20" i="1"/>
  <c r="I16" i="1"/>
  <c r="I17" i="1" s="1"/>
  <c r="H16" i="1"/>
  <c r="H17" i="1" s="1"/>
  <c r="J15" i="1"/>
  <c r="H32" i="1"/>
  <c r="J6" i="1"/>
  <c r="J4" i="1"/>
  <c r="H28" i="1" l="1"/>
  <c r="H33" i="1" s="1"/>
  <c r="H34" i="1" s="1"/>
  <c r="I20" i="1"/>
  <c r="J8" i="1"/>
  <c r="J16" i="1"/>
  <c r="J17" i="1"/>
  <c r="I33" i="1" l="1"/>
  <c r="J33" i="1" s="1"/>
  <c r="J28" i="1"/>
  <c r="I32" i="1"/>
  <c r="J11" i="1"/>
  <c r="J32" i="1" l="1"/>
  <c r="I34" i="1"/>
  <c r="J34" i="1" s="1"/>
</calcChain>
</file>

<file path=xl/sharedStrings.xml><?xml version="1.0" encoding="utf-8"?>
<sst xmlns="http://schemas.openxmlformats.org/spreadsheetml/2006/main" count="115" uniqueCount="57">
  <si>
    <t xml:space="preserve">                 </t>
  </si>
  <si>
    <t>수입</t>
  </si>
  <si>
    <t>기구명</t>
  </si>
  <si>
    <t>출처</t>
  </si>
  <si>
    <t>항목</t>
  </si>
  <si>
    <t>코드</t>
  </si>
  <si>
    <t>전년도 결산</t>
  </si>
  <si>
    <t>당해년도 예산</t>
  </si>
  <si>
    <t>비율</t>
  </si>
  <si>
    <t>비고</t>
  </si>
  <si>
    <t xml:space="preserve">KAIST 문화자치위원회 </t>
  </si>
  <si>
    <t>학생</t>
  </si>
  <si>
    <t>전반기 이월금</t>
  </si>
  <si>
    <t>AA</t>
  </si>
  <si>
    <t>예금결산이자</t>
  </si>
  <si>
    <t>AC</t>
  </si>
  <si>
    <t>계</t>
  </si>
  <si>
    <t>총계</t>
  </si>
  <si>
    <t>지출</t>
  </si>
  <si>
    <t>담당(담당부서 or 담당인)</t>
  </si>
  <si>
    <t>소항목</t>
  </si>
  <si>
    <t>세부항목</t>
  </si>
  <si>
    <t>수수료</t>
  </si>
  <si>
    <t>증명서 수수료</t>
  </si>
  <si>
    <t>A1</t>
  </si>
  <si>
    <t>합계</t>
  </si>
  <si>
    <t>전체 대항목 총계</t>
  </si>
  <si>
    <t>전년도 대비</t>
  </si>
  <si>
    <t>수익</t>
  </si>
  <si>
    <t>잔액</t>
  </si>
  <si>
    <t>격려금</t>
    <phoneticPr fontId="7" type="noConversion"/>
  </si>
  <si>
    <t>AB</t>
    <phoneticPr fontId="7" type="noConversion"/>
  </si>
  <si>
    <t>-%</t>
    <phoneticPr fontId="7" type="noConversion"/>
  </si>
  <si>
    <t>B1</t>
    <phoneticPr fontId="7" type="noConversion"/>
  </si>
  <si>
    <t>문화자치기금</t>
    <phoneticPr fontId="7" type="noConversion"/>
  </si>
  <si>
    <t>학생</t>
    <phoneticPr fontId="7" type="noConversion"/>
  </si>
  <si>
    <t>본회계</t>
    <phoneticPr fontId="7" type="noConversion"/>
  </si>
  <si>
    <t>C1</t>
    <phoneticPr fontId="7" type="noConversion"/>
  </si>
  <si>
    <r>
      <rPr>
        <sz val="10"/>
        <color rgb="FF000000"/>
        <rFont val="맑은 고딕"/>
        <family val="3"/>
        <charset val="129"/>
      </rPr>
      <t xml:space="preserve">가을학기 </t>
    </r>
    <r>
      <rPr>
        <sz val="10"/>
        <color rgb="FF000000"/>
        <rFont val="맑은 고딕"/>
        <family val="2"/>
        <charset val="129"/>
      </rPr>
      <t>학생회비 예상의 5%</t>
    </r>
    <phoneticPr fontId="7" type="noConversion"/>
  </si>
  <si>
    <t>-</t>
    <phoneticPr fontId="7" type="noConversion"/>
  </si>
  <si>
    <t>전년도 결산에 작성하지 않았던 항목</t>
    <phoneticPr fontId="7" type="noConversion"/>
  </si>
  <si>
    <t>계</t>
    <phoneticPr fontId="7" type="noConversion"/>
  </si>
  <si>
    <r>
      <rPr>
        <b/>
        <sz val="10"/>
        <rFont val="맑은 고딕"/>
        <family val="3"/>
        <charset val="129"/>
      </rPr>
      <t>계</t>
    </r>
    <phoneticPr fontId="7" type="noConversion"/>
  </si>
  <si>
    <t>학생회비기금</t>
    <phoneticPr fontId="7" type="noConversion"/>
  </si>
  <si>
    <t>학교지원기금</t>
    <phoneticPr fontId="7" type="noConversion"/>
  </si>
  <si>
    <t>합계</t>
    <phoneticPr fontId="7" type="noConversion"/>
  </si>
  <si>
    <t>회의비</t>
    <phoneticPr fontId="7" type="noConversion"/>
  </si>
  <si>
    <t>-%</t>
    <phoneticPr fontId="7" type="noConversion"/>
  </si>
  <si>
    <r>
      <t>15000원*6</t>
    </r>
    <r>
      <rPr>
        <sz val="10"/>
        <color rgb="FF000000"/>
        <rFont val="맑은 고딕"/>
        <family val="3"/>
        <charset val="129"/>
      </rPr>
      <t>명</t>
    </r>
    <phoneticPr fontId="7" type="noConversion"/>
  </si>
  <si>
    <t>D1</t>
    <phoneticPr fontId="7" type="noConversion"/>
  </si>
  <si>
    <t>D2</t>
    <phoneticPr fontId="7" type="noConversion"/>
  </si>
  <si>
    <t>AD</t>
    <phoneticPr fontId="7" type="noConversion"/>
  </si>
  <si>
    <r>
      <t>문화자치기금</t>
    </r>
    <r>
      <rPr>
        <sz val="10"/>
        <color theme="1"/>
        <rFont val="맑은 고딕"/>
        <family val="2"/>
        <charset val="129"/>
      </rPr>
      <t>, 가을학기 학생회비 예상의 5%</t>
    </r>
    <phoneticPr fontId="7" type="noConversion"/>
  </si>
  <si>
    <t>BA</t>
    <phoneticPr fontId="7" type="noConversion"/>
  </si>
  <si>
    <t>학생</t>
    <phoneticPr fontId="7" type="noConversion"/>
  </si>
  <si>
    <t>본회계</t>
    <phoneticPr fontId="7" type="noConversion"/>
  </si>
  <si>
    <t>-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</si>
</sst>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176" formatCode="[$₩-412]#,##0"/>
    <numFmt numFmtId="177" formatCode="0.0%"/>
    <numFmt numFmtId="178" formatCode="&quot;₩&quot;#,##0"/>
    <numFmt numFmtId="179" formatCode="&quot;₩&quot;#,##0_);[Red]\(&quot;₩&quot;#,##0\)"/>
  </numFmts>
  <fonts count="2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맑은 고딕"/>
      <family val="2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2"/>
      <charset val="129"/>
    </font>
    <font>
      <b/>
      <sz val="10"/>
      <name val="맑은 고딕"/>
      <family val="3"/>
      <charset val="129"/>
    </font>
    <font>
      <b/>
      <sz val="10"/>
      <name val="Arial"/>
      <family val="2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10"/>
      <name val="맑은 고딕"/>
      <family val="2"/>
      <charset val="129"/>
    </font>
    <font>
      <sz val="10"/>
      <name val="맑은 고딕"/>
      <family val="3"/>
      <charset val="129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B7B7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B7B7B7"/>
      </patternFill>
    </fill>
    <fill>
      <patternFill patternType="solid">
        <fgColor theme="0"/>
        <bgColor rgb="FFF3F3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F3F3F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2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/>
    </xf>
    <xf numFmtId="0" fontId="6" fillId="0" borderId="7" xfId="2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178" fontId="6" fillId="9" borderId="0" xfId="0" applyNumberFormat="1" applyFont="1" applyFill="1" applyBorder="1" applyAlignment="1">
      <alignment horizontal="center"/>
    </xf>
    <xf numFmtId="177" fontId="1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0" fillId="0" borderId="7" xfId="0" applyFont="1" applyBorder="1" applyAlignment="1"/>
    <xf numFmtId="0" fontId="1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10" borderId="7" xfId="2" quotePrefix="1" applyNumberFormat="1" applyFont="1" applyFill="1" applyBorder="1" applyAlignment="1">
      <alignment horizontal="center" vertical="center"/>
    </xf>
    <xf numFmtId="0" fontId="6" fillId="11" borderId="7" xfId="2" quotePrefix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  <xf numFmtId="177" fontId="1" fillId="3" borderId="7" xfId="0" applyNumberFormat="1" applyFont="1" applyFill="1" applyBorder="1" applyAlignment="1">
      <alignment horizontal="center" vertical="center"/>
    </xf>
    <xf numFmtId="176" fontId="1" fillId="5" borderId="7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6" fillId="4" borderId="7" xfId="0" applyNumberFormat="1" applyFont="1" applyFill="1" applyBorder="1" applyAlignment="1">
      <alignment horizontal="center"/>
    </xf>
    <xf numFmtId="177" fontId="1" fillId="4" borderId="7" xfId="0" applyNumberFormat="1" applyFont="1" applyFill="1" applyBorder="1" applyAlignment="1">
      <alignment horizontal="center" vertical="center"/>
    </xf>
    <xf numFmtId="176" fontId="3" fillId="6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6" fontId="3" fillId="8" borderId="7" xfId="0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12" fillId="0" borderId="7" xfId="0" applyFont="1" applyBorder="1" applyAlignment="1"/>
    <xf numFmtId="0" fontId="6" fillId="0" borderId="0" xfId="0" applyFont="1" applyAlignment="1"/>
    <xf numFmtId="176" fontId="1" fillId="12" borderId="7" xfId="0" applyNumberFormat="1" applyFont="1" applyFill="1" applyBorder="1" applyAlignment="1">
      <alignment horizontal="center" vertical="center"/>
    </xf>
    <xf numFmtId="0" fontId="1" fillId="13" borderId="7" xfId="2" quotePrefix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14" borderId="7" xfId="0" applyNumberFormat="1" applyFont="1" applyFill="1" applyBorder="1" applyAlignment="1">
      <alignment horizontal="center" vertical="center"/>
    </xf>
    <xf numFmtId="0" fontId="2" fillId="11" borderId="7" xfId="2" quotePrefix="1" applyNumberFormat="1" applyFont="1" applyFill="1" applyBorder="1" applyAlignment="1">
      <alignment horizontal="center" vertical="center"/>
    </xf>
    <xf numFmtId="176" fontId="1" fillId="14" borderId="7" xfId="0" applyNumberFormat="1" applyFont="1" applyFill="1" applyBorder="1" applyAlignment="1">
      <alignment horizontal="center" vertical="center"/>
    </xf>
    <xf numFmtId="0" fontId="6" fillId="13" borderId="7" xfId="2" quotePrefix="1" applyNumberFormat="1" applyFont="1" applyFill="1" applyBorder="1" applyAlignment="1">
      <alignment horizontal="center" vertical="center"/>
    </xf>
    <xf numFmtId="0" fontId="2" fillId="11" borderId="7" xfId="0" applyFont="1" applyFill="1" applyBorder="1" applyAlignment="1"/>
    <xf numFmtId="0" fontId="2" fillId="10" borderId="7" xfId="0" applyFont="1" applyFill="1" applyBorder="1" applyAlignment="1"/>
    <xf numFmtId="0" fontId="1" fillId="11" borderId="7" xfId="2" quotePrefix="1" applyNumberFormat="1" applyFont="1" applyFill="1" applyBorder="1" applyAlignment="1">
      <alignment horizontal="center" vertical="center"/>
    </xf>
    <xf numFmtId="0" fontId="12" fillId="11" borderId="7" xfId="0" applyFont="1" applyFill="1" applyBorder="1" applyAlignment="1"/>
    <xf numFmtId="0" fontId="0" fillId="11" borderId="7" xfId="0" applyFont="1" applyFill="1" applyBorder="1" applyAlignment="1"/>
    <xf numFmtId="0" fontId="0" fillId="10" borderId="7" xfId="0" applyFont="1" applyFill="1" applyBorder="1" applyAlignment="1"/>
    <xf numFmtId="0" fontId="1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15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76" fontId="1" fillId="4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wrapText="1"/>
    </xf>
    <xf numFmtId="177" fontId="1" fillId="0" borderId="7" xfId="0" quotePrefix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9" fillId="16" borderId="7" xfId="0" applyFont="1" applyFill="1" applyBorder="1" applyAlignment="1">
      <alignment horizontal="center" vertical="center" wrapText="1"/>
    </xf>
    <xf numFmtId="176" fontId="2" fillId="16" borderId="7" xfId="0" applyNumberFormat="1" applyFont="1" applyFill="1" applyBorder="1" applyAlignment="1">
      <alignment horizontal="center" vertical="center"/>
    </xf>
    <xf numFmtId="177" fontId="2" fillId="16" borderId="7" xfId="0" quotePrefix="1" applyNumberFormat="1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top"/>
    </xf>
    <xf numFmtId="0" fontId="1" fillId="17" borderId="7" xfId="0" applyFont="1" applyFill="1" applyBorder="1" applyAlignment="1">
      <alignment horizontal="center" vertical="center"/>
    </xf>
    <xf numFmtId="176" fontId="1" fillId="18" borderId="7" xfId="0" applyNumberFormat="1" applyFont="1" applyFill="1" applyBorder="1" applyAlignment="1">
      <alignment horizontal="center" vertical="center"/>
    </xf>
    <xf numFmtId="177" fontId="1" fillId="18" borderId="7" xfId="0" quotePrefix="1" applyNumberFormat="1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177" fontId="1" fillId="18" borderId="7" xfId="0" applyNumberFormat="1" applyFont="1" applyFill="1" applyBorder="1" applyAlignment="1">
      <alignment horizontal="center" vertical="center"/>
    </xf>
    <xf numFmtId="176" fontId="1" fillId="12" borderId="7" xfId="0" quotePrefix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18" borderId="7" xfId="0" applyFont="1" applyFill="1" applyBorder="1" applyAlignment="1">
      <alignment horizontal="center" vertical="center" wrapText="1"/>
    </xf>
    <xf numFmtId="0" fontId="2" fillId="11" borderId="7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11" borderId="12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8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5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</cellXfs>
  <cellStyles count="3">
    <cellStyle name="백분율" xfId="2" builtinId="5"/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4"/>
  <sheetViews>
    <sheetView tabSelected="1" topLeftCell="A8" zoomScale="85" zoomScaleNormal="85" workbookViewId="0">
      <selection activeCell="K38" sqref="K38"/>
    </sheetView>
  </sheetViews>
  <sheetFormatPr defaultColWidth="14.42578125" defaultRowHeight="15" customHeight="1" x14ac:dyDescent="0.2"/>
  <cols>
    <col min="4" max="4" width="18.140625" customWidth="1"/>
    <col min="5" max="5" width="7.140625" customWidth="1"/>
    <col min="6" max="6" width="34.7109375" customWidth="1"/>
    <col min="7" max="7" width="8.85546875" customWidth="1"/>
    <col min="11" max="11" width="41.28515625" customWidth="1"/>
  </cols>
  <sheetData>
    <row r="1" spans="1:29" ht="15.75" customHeight="1" x14ac:dyDescent="0.2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2"/>
      <c r="B2" s="2"/>
      <c r="C2" s="6"/>
      <c r="D2" s="89" t="s">
        <v>1</v>
      </c>
      <c r="E2" s="90"/>
      <c r="F2" s="90"/>
      <c r="G2" s="90"/>
      <c r="H2" s="90"/>
      <c r="I2" s="90"/>
      <c r="J2" s="90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2"/>
      <c r="B3" s="2"/>
      <c r="C3" s="7"/>
      <c r="D3" s="11" t="s">
        <v>2</v>
      </c>
      <c r="E3" s="11" t="s">
        <v>3</v>
      </c>
      <c r="F3" s="11" t="s">
        <v>4</v>
      </c>
      <c r="G3" s="11" t="s">
        <v>5</v>
      </c>
      <c r="H3" s="13" t="s">
        <v>6</v>
      </c>
      <c r="I3" s="13" t="s">
        <v>7</v>
      </c>
      <c r="J3" s="11" t="s">
        <v>8</v>
      </c>
      <c r="K3" s="11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">
      <c r="A4" s="2"/>
      <c r="B4" s="2"/>
      <c r="C4" s="12"/>
      <c r="D4" s="101" t="s">
        <v>10</v>
      </c>
      <c r="E4" s="99" t="s">
        <v>11</v>
      </c>
      <c r="F4" s="70" t="s">
        <v>12</v>
      </c>
      <c r="G4" s="17" t="s">
        <v>13</v>
      </c>
      <c r="H4" s="18">
        <v>280021</v>
      </c>
      <c r="I4" s="19">
        <v>279256</v>
      </c>
      <c r="J4" s="20">
        <f t="shared" ref="J4" si="0">I4/H4</f>
        <v>0.99726806203820428</v>
      </c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">
      <c r="A5" s="2"/>
      <c r="B5" s="2"/>
      <c r="C5" s="12"/>
      <c r="D5" s="101"/>
      <c r="E5" s="99"/>
      <c r="F5" s="14" t="s">
        <v>30</v>
      </c>
      <c r="G5" s="15" t="s">
        <v>31</v>
      </c>
      <c r="H5" s="21">
        <v>0</v>
      </c>
      <c r="I5" s="21">
        <v>222222</v>
      </c>
      <c r="J5" s="22" t="s">
        <v>32</v>
      </c>
      <c r="K5" s="3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">
      <c r="A6" s="2"/>
      <c r="B6" s="2"/>
      <c r="C6" s="12"/>
      <c r="D6" s="101"/>
      <c r="E6" s="99"/>
      <c r="F6" s="16" t="s">
        <v>14</v>
      </c>
      <c r="G6" s="17" t="s">
        <v>15</v>
      </c>
      <c r="H6" s="18">
        <v>136</v>
      </c>
      <c r="I6" s="19">
        <v>0</v>
      </c>
      <c r="J6" s="20">
        <f>I6/H6</f>
        <v>0</v>
      </c>
      <c r="K6" s="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">
      <c r="A7" s="2"/>
      <c r="B7" s="2"/>
      <c r="C7" s="12"/>
      <c r="D7" s="101"/>
      <c r="E7" s="99"/>
      <c r="F7" s="72" t="s">
        <v>43</v>
      </c>
      <c r="G7" s="17" t="s">
        <v>51</v>
      </c>
      <c r="H7" s="18">
        <v>0</v>
      </c>
      <c r="I7" s="19">
        <v>2750000</v>
      </c>
      <c r="J7" s="73" t="s">
        <v>47</v>
      </c>
      <c r="K7" s="74" t="s">
        <v>52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"/>
      <c r="B8" s="2"/>
      <c r="C8" s="12"/>
      <c r="D8" s="101"/>
      <c r="E8" s="99"/>
      <c r="F8" s="92" t="s">
        <v>16</v>
      </c>
      <c r="G8" s="93"/>
      <c r="H8" s="80">
        <f>SUM(H4:H7)</f>
        <v>280157</v>
      </c>
      <c r="I8" s="80">
        <f>SUM(I4:I7)</f>
        <v>3251478</v>
      </c>
      <c r="J8" s="83">
        <f>I8/H8</f>
        <v>11.605913826889923</v>
      </c>
      <c r="K8" s="8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"/>
      <c r="B9" s="2"/>
      <c r="C9" s="12"/>
      <c r="D9" s="101"/>
      <c r="E9" s="85" t="s">
        <v>36</v>
      </c>
      <c r="F9" s="75" t="s">
        <v>44</v>
      </c>
      <c r="G9" s="78" t="s">
        <v>53</v>
      </c>
      <c r="H9" s="76">
        <v>0</v>
      </c>
      <c r="I9" s="76">
        <v>25598134</v>
      </c>
      <c r="J9" s="77" t="s">
        <v>47</v>
      </c>
      <c r="K9" s="74" t="s">
        <v>34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2"/>
      <c r="B10" s="2"/>
      <c r="C10" s="12"/>
      <c r="D10" s="101"/>
      <c r="E10" s="86"/>
      <c r="F10" s="87" t="s">
        <v>41</v>
      </c>
      <c r="G10" s="88"/>
      <c r="H10" s="80">
        <f>H9</f>
        <v>0</v>
      </c>
      <c r="I10" s="80">
        <f>I9</f>
        <v>25598134</v>
      </c>
      <c r="J10" s="81" t="s">
        <v>47</v>
      </c>
      <c r="K10" s="8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2"/>
      <c r="B11" s="2"/>
      <c r="C11" s="12"/>
      <c r="D11" s="101"/>
      <c r="E11" s="94" t="s">
        <v>17</v>
      </c>
      <c r="F11" s="95"/>
      <c r="G11" s="95"/>
      <c r="H11" s="71">
        <f>SUM(H8+H10)</f>
        <v>280157</v>
      </c>
      <c r="I11" s="71">
        <f>I8+I10</f>
        <v>28849612</v>
      </c>
      <c r="J11" s="43">
        <f>I11/H11</f>
        <v>102.97658812737144</v>
      </c>
      <c r="K11" s="7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2"/>
      <c r="B12" s="2"/>
      <c r="C12" s="3"/>
      <c r="D12" s="3"/>
      <c r="E12" s="3"/>
      <c r="F12" s="3"/>
      <c r="G12" s="3"/>
      <c r="H12" s="4"/>
      <c r="I12" s="4"/>
      <c r="J12" s="5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7"/>
      <c r="B13" s="96" t="s">
        <v>18</v>
      </c>
      <c r="C13" s="97"/>
      <c r="D13" s="97"/>
      <c r="E13" s="97"/>
      <c r="F13" s="97"/>
      <c r="G13" s="97"/>
      <c r="H13" s="97"/>
      <c r="I13" s="97"/>
      <c r="J13" s="97"/>
      <c r="K13" s="9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1.5" customHeight="1" x14ac:dyDescent="0.2">
      <c r="A14" s="7"/>
      <c r="B14" s="11" t="s">
        <v>2</v>
      </c>
      <c r="C14" s="11" t="s">
        <v>19</v>
      </c>
      <c r="D14" s="11" t="s">
        <v>20</v>
      </c>
      <c r="E14" s="11" t="s">
        <v>3</v>
      </c>
      <c r="F14" s="11" t="s">
        <v>21</v>
      </c>
      <c r="G14" s="11" t="s">
        <v>5</v>
      </c>
      <c r="H14" s="13" t="s">
        <v>6</v>
      </c>
      <c r="I14" s="13" t="s">
        <v>7</v>
      </c>
      <c r="J14" s="11" t="s">
        <v>8</v>
      </c>
      <c r="K14" s="11" t="s">
        <v>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12"/>
      <c r="B15" s="101" t="s">
        <v>10</v>
      </c>
      <c r="C15" s="102" t="s">
        <v>10</v>
      </c>
      <c r="D15" s="99" t="s">
        <v>22</v>
      </c>
      <c r="E15" s="17" t="s">
        <v>11</v>
      </c>
      <c r="F15" s="17" t="s">
        <v>23</v>
      </c>
      <c r="G15" s="17" t="s">
        <v>24</v>
      </c>
      <c r="H15" s="18">
        <v>1000</v>
      </c>
      <c r="I15" s="19">
        <v>2000</v>
      </c>
      <c r="J15" s="20">
        <f t="shared" ref="J15:J17" si="1">I15/H15</f>
        <v>2</v>
      </c>
      <c r="K15" s="6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12"/>
      <c r="B16" s="101"/>
      <c r="C16" s="103"/>
      <c r="D16" s="95"/>
      <c r="E16" s="100" t="s">
        <v>16</v>
      </c>
      <c r="F16" s="95"/>
      <c r="G16" s="95"/>
      <c r="H16" s="38">
        <f t="shared" ref="H16:I16" si="2">H15</f>
        <v>1000</v>
      </c>
      <c r="I16" s="38">
        <f t="shared" si="2"/>
        <v>2000</v>
      </c>
      <c r="J16" s="39">
        <f t="shared" si="1"/>
        <v>2</v>
      </c>
      <c r="K16" s="6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12"/>
      <c r="B17" s="101"/>
      <c r="C17" s="103"/>
      <c r="D17" s="118" t="s">
        <v>25</v>
      </c>
      <c r="E17" s="95"/>
      <c r="F17" s="95"/>
      <c r="G17" s="95"/>
      <c r="H17" s="40">
        <f t="shared" ref="H17:I17" si="3">SUM(H16)</f>
        <v>1000</v>
      </c>
      <c r="I17" s="40">
        <f t="shared" si="3"/>
        <v>2000</v>
      </c>
      <c r="J17" s="41">
        <f t="shared" si="1"/>
        <v>2</v>
      </c>
      <c r="K17" s="6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23"/>
      <c r="B18" s="101"/>
      <c r="C18" s="103"/>
      <c r="D18" s="121" t="s">
        <v>30</v>
      </c>
      <c r="E18" s="17" t="s">
        <v>11</v>
      </c>
      <c r="F18" s="35" t="s">
        <v>30</v>
      </c>
      <c r="G18" s="17" t="s">
        <v>33</v>
      </c>
      <c r="H18" s="18" t="s">
        <v>39</v>
      </c>
      <c r="I18" s="19">
        <v>222222</v>
      </c>
      <c r="J18" s="22" t="s">
        <v>32</v>
      </c>
      <c r="K18" s="3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.75" customHeight="1" x14ac:dyDescent="0.2">
      <c r="A19" s="23"/>
      <c r="B19" s="101"/>
      <c r="C19" s="103"/>
      <c r="D19" s="95"/>
      <c r="E19" s="100" t="s">
        <v>16</v>
      </c>
      <c r="F19" s="95"/>
      <c r="G19" s="95"/>
      <c r="H19" s="38">
        <f>SUM(H18)</f>
        <v>0</v>
      </c>
      <c r="I19" s="38">
        <f t="shared" ref="I19" si="4">I18</f>
        <v>222222</v>
      </c>
      <c r="J19" s="34" t="s">
        <v>32</v>
      </c>
      <c r="K19" s="6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5.75" customHeight="1" x14ac:dyDescent="0.2">
      <c r="A20" s="23"/>
      <c r="B20" s="101"/>
      <c r="C20" s="103"/>
      <c r="D20" s="118" t="s">
        <v>25</v>
      </c>
      <c r="E20" s="119"/>
      <c r="F20" s="119"/>
      <c r="G20" s="119"/>
      <c r="H20" s="40">
        <f>SUM(H19)</f>
        <v>0</v>
      </c>
      <c r="I20" s="40">
        <f>SUM(I19)</f>
        <v>222222</v>
      </c>
      <c r="J20" s="33" t="s">
        <v>32</v>
      </c>
      <c r="K20" s="66"/>
      <c r="L20" s="8"/>
      <c r="M20" s="8"/>
      <c r="N20" s="5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 customHeight="1" x14ac:dyDescent="0.25">
      <c r="A21" s="23"/>
      <c r="B21" s="101"/>
      <c r="C21" s="103"/>
      <c r="D21" s="105" t="s">
        <v>46</v>
      </c>
      <c r="E21" s="55" t="s">
        <v>35</v>
      </c>
      <c r="F21" s="56" t="s">
        <v>46</v>
      </c>
      <c r="G21" s="56" t="s">
        <v>37</v>
      </c>
      <c r="H21" s="53" t="s">
        <v>39</v>
      </c>
      <c r="I21" s="53">
        <v>90000</v>
      </c>
      <c r="J21" s="60" t="s">
        <v>47</v>
      </c>
      <c r="K21" s="50" t="s">
        <v>48</v>
      </c>
      <c r="L21" s="8"/>
      <c r="M21" s="8"/>
      <c r="N21" s="5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 customHeight="1" x14ac:dyDescent="0.25">
      <c r="A22" s="23"/>
      <c r="B22" s="101"/>
      <c r="C22" s="103"/>
      <c r="D22" s="106"/>
      <c r="E22" s="117" t="s">
        <v>41</v>
      </c>
      <c r="F22" s="111"/>
      <c r="G22" s="112"/>
      <c r="H22" s="57">
        <f>SUM(H21)</f>
        <v>0</v>
      </c>
      <c r="I22" s="57">
        <f>I21</f>
        <v>90000</v>
      </c>
      <c r="J22" s="58" t="s">
        <v>47</v>
      </c>
      <c r="K22" s="65"/>
      <c r="L22" s="8"/>
      <c r="M22" s="8"/>
      <c r="N22" s="5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.75" customHeight="1" x14ac:dyDescent="0.2">
      <c r="A23" s="23"/>
      <c r="B23" s="101"/>
      <c r="C23" s="103"/>
      <c r="D23" s="116"/>
      <c r="E23" s="114"/>
      <c r="F23" s="114"/>
      <c r="G23" s="115"/>
      <c r="H23" s="40">
        <f>H22</f>
        <v>0</v>
      </c>
      <c r="I23" s="40">
        <f>I22</f>
        <v>90000</v>
      </c>
      <c r="J23" s="33" t="s">
        <v>47</v>
      </c>
      <c r="K23" s="66"/>
      <c r="L23" s="8"/>
      <c r="M23" s="8"/>
      <c r="N23" s="5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 customHeight="1" x14ac:dyDescent="0.25">
      <c r="A24" s="23"/>
      <c r="B24" s="101"/>
      <c r="C24" s="103"/>
      <c r="D24" s="107" t="s">
        <v>34</v>
      </c>
      <c r="E24" s="55" t="s">
        <v>35</v>
      </c>
      <c r="F24" s="55" t="s">
        <v>43</v>
      </c>
      <c r="G24" s="56" t="s">
        <v>49</v>
      </c>
      <c r="H24" s="84" t="s">
        <v>39</v>
      </c>
      <c r="I24" s="53">
        <v>2750000</v>
      </c>
      <c r="J24" s="54" t="s">
        <v>47</v>
      </c>
      <c r="K24" s="51" t="s">
        <v>38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.75" customHeight="1" x14ac:dyDescent="0.25">
      <c r="A25" s="23"/>
      <c r="B25" s="101"/>
      <c r="C25" s="103"/>
      <c r="D25" s="108"/>
      <c r="E25" s="55" t="s">
        <v>36</v>
      </c>
      <c r="F25" s="55" t="s">
        <v>44</v>
      </c>
      <c r="G25" s="56" t="s">
        <v>50</v>
      </c>
      <c r="H25" s="84" t="s">
        <v>39</v>
      </c>
      <c r="I25" s="53">
        <v>25598134</v>
      </c>
      <c r="J25" s="54" t="s">
        <v>47</v>
      </c>
      <c r="K25" s="51" t="s">
        <v>40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.75" customHeight="1" x14ac:dyDescent="0.25">
      <c r="A26" s="23"/>
      <c r="B26" s="101"/>
      <c r="C26" s="103"/>
      <c r="D26" s="109"/>
      <c r="E26" s="110" t="s">
        <v>42</v>
      </c>
      <c r="F26" s="111"/>
      <c r="G26" s="112"/>
      <c r="H26" s="59">
        <v>0</v>
      </c>
      <c r="I26" s="59">
        <f>I24+I25</f>
        <v>28348134</v>
      </c>
      <c r="J26" s="63" t="s">
        <v>47</v>
      </c>
      <c r="K26" s="6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.75" customHeight="1" x14ac:dyDescent="0.2">
      <c r="A27" s="23"/>
      <c r="B27" s="101"/>
      <c r="C27" s="104"/>
      <c r="D27" s="113" t="s">
        <v>45</v>
      </c>
      <c r="E27" s="114"/>
      <c r="F27" s="114"/>
      <c r="G27" s="115"/>
      <c r="H27" s="40">
        <f>H26</f>
        <v>0</v>
      </c>
      <c r="I27" s="40">
        <f>I26</f>
        <v>28348134</v>
      </c>
      <c r="J27" s="33" t="s">
        <v>47</v>
      </c>
      <c r="K27" s="6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 customHeight="1" x14ac:dyDescent="0.2">
      <c r="A28" s="23"/>
      <c r="B28" s="101"/>
      <c r="C28" s="120" t="s">
        <v>17</v>
      </c>
      <c r="D28" s="95"/>
      <c r="E28" s="95"/>
      <c r="F28" s="95"/>
      <c r="G28" s="95"/>
      <c r="H28" s="42">
        <f>H17+H20</f>
        <v>1000</v>
      </c>
      <c r="I28" s="42">
        <f>I17+I20+I23+I27</f>
        <v>28662356</v>
      </c>
      <c r="J28" s="43">
        <f>I28/H28</f>
        <v>28662.356</v>
      </c>
      <c r="K28" s="32" t="s">
        <v>26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.75" customHeight="1" x14ac:dyDescent="0.2">
      <c r="A29" s="23"/>
      <c r="B29" s="24"/>
      <c r="C29" s="26"/>
      <c r="D29" s="24"/>
      <c r="E29" s="24"/>
      <c r="F29" s="24"/>
      <c r="G29" s="24"/>
      <c r="H29" s="27"/>
      <c r="I29" s="27"/>
      <c r="J29" s="28"/>
      <c r="K29" s="2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.75" customHeight="1" x14ac:dyDescent="0.2">
      <c r="A30" s="2"/>
      <c r="B30" s="12"/>
      <c r="C30" s="12"/>
      <c r="D30" s="12"/>
      <c r="E30" s="12"/>
      <c r="F30" s="12"/>
      <c r="G30" s="12"/>
      <c r="H30" s="36"/>
      <c r="I30" s="36"/>
      <c r="J30" s="37"/>
      <c r="K30" s="1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"/>
      <c r="B31" s="2"/>
      <c r="C31" s="2"/>
      <c r="D31" s="2"/>
      <c r="E31" s="2"/>
      <c r="F31" s="2"/>
      <c r="G31" s="25"/>
      <c r="H31" s="44" t="s">
        <v>6</v>
      </c>
      <c r="I31" s="44" t="s">
        <v>7</v>
      </c>
      <c r="J31" s="45" t="s">
        <v>27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"/>
      <c r="B32" s="2"/>
      <c r="C32" s="2"/>
      <c r="D32" s="2"/>
      <c r="E32" s="2"/>
      <c r="F32" s="2"/>
      <c r="G32" s="46" t="s">
        <v>28</v>
      </c>
      <c r="H32" s="18">
        <f>H11</f>
        <v>280157</v>
      </c>
      <c r="I32" s="18">
        <f>I11</f>
        <v>28849612</v>
      </c>
      <c r="J32" s="47">
        <f t="shared" ref="J32:J34" si="5">I32/H32</f>
        <v>102.97658812737144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"/>
      <c r="B33" s="2"/>
      <c r="C33" s="2"/>
      <c r="D33" s="2"/>
      <c r="E33" s="2"/>
      <c r="F33" s="2"/>
      <c r="G33" s="46" t="s">
        <v>18</v>
      </c>
      <c r="H33" s="18">
        <f>H28</f>
        <v>1000</v>
      </c>
      <c r="I33" s="18">
        <f>I28</f>
        <v>28662356</v>
      </c>
      <c r="J33" s="47">
        <f t="shared" si="5"/>
        <v>28662.356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"/>
      <c r="B34" s="2"/>
      <c r="C34" s="2"/>
      <c r="D34" s="2"/>
      <c r="E34" s="2"/>
      <c r="F34" s="2"/>
      <c r="G34" s="48" t="s">
        <v>29</v>
      </c>
      <c r="H34" s="48">
        <f t="shared" ref="H34:I34" si="6">H32-H33</f>
        <v>279157</v>
      </c>
      <c r="I34" s="48">
        <f t="shared" si="6"/>
        <v>187256</v>
      </c>
      <c r="J34" s="49">
        <f t="shared" si="5"/>
        <v>0.67079098858348529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"/>
      <c r="B35" s="2"/>
      <c r="C35" s="2"/>
      <c r="D35" s="2"/>
      <c r="E35" s="2"/>
      <c r="F35" s="2"/>
      <c r="G35" s="2"/>
      <c r="H35" s="9"/>
      <c r="I35" s="9"/>
      <c r="J35" s="1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"/>
      <c r="B36" s="2"/>
      <c r="C36" s="2"/>
      <c r="D36" s="2"/>
      <c r="E36" s="2"/>
      <c r="F36" s="2"/>
      <c r="G36" s="31" t="s">
        <v>54</v>
      </c>
      <c r="H36" s="44" t="s">
        <v>6</v>
      </c>
      <c r="I36" s="44" t="s">
        <v>7</v>
      </c>
      <c r="J36" s="45" t="s">
        <v>27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"/>
      <c r="B37" s="2"/>
      <c r="C37" s="2"/>
      <c r="D37" s="2"/>
      <c r="E37" s="2"/>
      <c r="F37" s="2"/>
      <c r="G37" s="46" t="s">
        <v>28</v>
      </c>
      <c r="H37" s="18">
        <f>H8</f>
        <v>280157</v>
      </c>
      <c r="I37" s="18">
        <f>I8</f>
        <v>3251478</v>
      </c>
      <c r="J37" s="47">
        <f t="shared" ref="J37:J39" si="7">I37/H37</f>
        <v>11.605913826889923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"/>
      <c r="B38" s="2"/>
      <c r="C38" s="2"/>
      <c r="D38" s="2"/>
      <c r="E38" s="2"/>
      <c r="F38" s="2"/>
      <c r="G38" s="46" t="s">
        <v>18</v>
      </c>
      <c r="H38" s="18">
        <f>H33</f>
        <v>1000</v>
      </c>
      <c r="I38" s="18">
        <f>I16+I19+I22+I24</f>
        <v>3064222</v>
      </c>
      <c r="J38" s="47">
        <f t="shared" si="7"/>
        <v>3064.2220000000002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48" t="s">
        <v>29</v>
      </c>
      <c r="H39" s="48">
        <f t="shared" ref="H39:I39" si="8">H37-H38</f>
        <v>279157</v>
      </c>
      <c r="I39" s="48">
        <f t="shared" si="8"/>
        <v>187256</v>
      </c>
      <c r="J39" s="49">
        <f t="shared" si="7"/>
        <v>0.67079098858348529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2"/>
      <c r="H40" s="9"/>
      <c r="I40" s="9"/>
      <c r="J40" s="1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122" t="s">
        <v>55</v>
      </c>
      <c r="H41" s="44" t="s">
        <v>6</v>
      </c>
      <c r="I41" s="44" t="s">
        <v>7</v>
      </c>
      <c r="J41" s="45" t="s">
        <v>27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46" t="s">
        <v>28</v>
      </c>
      <c r="H42" s="18" t="str">
        <f>H21</f>
        <v>-</v>
      </c>
      <c r="I42" s="18">
        <f>I9</f>
        <v>25598134</v>
      </c>
      <c r="J42" s="47" t="s">
        <v>56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46" t="s">
        <v>18</v>
      </c>
      <c r="H43" s="18" t="s">
        <v>56</v>
      </c>
      <c r="I43" s="18">
        <f>I25</f>
        <v>25598134</v>
      </c>
      <c r="J43" s="47" t="s">
        <v>56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48" t="s">
        <v>29</v>
      </c>
      <c r="H44" s="48" t="s">
        <v>56</v>
      </c>
      <c r="I44" s="48">
        <f t="shared" ref="H44:I44" si="9">I42-I43</f>
        <v>0</v>
      </c>
      <c r="J44" s="49" t="s">
        <v>56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9"/>
      <c r="I48" s="9"/>
      <c r="J48" s="1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9"/>
      <c r="I49" s="9"/>
      <c r="J49" s="1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9"/>
      <c r="I50" s="9"/>
      <c r="J50" s="1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9"/>
      <c r="I51" s="9"/>
      <c r="J51" s="1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9"/>
      <c r="I52" s="9"/>
      <c r="J52" s="1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9"/>
      <c r="I53" s="9"/>
      <c r="J53" s="1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9"/>
      <c r="I54" s="9"/>
      <c r="J54" s="1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9"/>
      <c r="I55" s="9"/>
      <c r="J55" s="1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9"/>
      <c r="I56" s="9"/>
      <c r="J56" s="10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9"/>
      <c r="I57" s="9"/>
      <c r="J57" s="1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9"/>
      <c r="I58" s="9"/>
      <c r="J58" s="1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9"/>
      <c r="I59" s="9"/>
      <c r="J59" s="1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9"/>
      <c r="I60" s="9"/>
      <c r="J60" s="1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9"/>
      <c r="I61" s="9"/>
      <c r="J61" s="1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9"/>
      <c r="I62" s="9"/>
      <c r="J62" s="1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9"/>
      <c r="I63" s="9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9"/>
      <c r="I64" s="9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9"/>
      <c r="I65" s="9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9"/>
      <c r="I66" s="9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9"/>
      <c r="I67" s="9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9"/>
      <c r="I68" s="9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9"/>
      <c r="I69" s="9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9"/>
      <c r="I70" s="9"/>
      <c r="J70" s="1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9"/>
      <c r="I71" s="9"/>
      <c r="J71" s="1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9"/>
      <c r="I72" s="9"/>
      <c r="J72" s="1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9"/>
      <c r="I73" s="9"/>
      <c r="J73" s="1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9"/>
      <c r="I74" s="9"/>
      <c r="J74" s="1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9"/>
      <c r="I75" s="9"/>
      <c r="J75" s="1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9"/>
      <c r="I76" s="9"/>
      <c r="J76" s="1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9"/>
      <c r="I77" s="9"/>
      <c r="J77" s="1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9"/>
      <c r="I78" s="9"/>
      <c r="J78" s="1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9"/>
      <c r="I79" s="9"/>
      <c r="J79" s="1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9"/>
      <c r="I80" s="9"/>
      <c r="J80" s="1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9"/>
      <c r="I81" s="9"/>
      <c r="J81" s="1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9"/>
      <c r="I82" s="9"/>
      <c r="J82" s="1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9"/>
      <c r="I83" s="9"/>
      <c r="J83" s="1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9"/>
      <c r="I84" s="9"/>
      <c r="J84" s="1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9"/>
      <c r="I85" s="9"/>
      <c r="J85" s="1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9"/>
      <c r="I86" s="9"/>
      <c r="J86" s="1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9"/>
      <c r="I87" s="9"/>
      <c r="J87" s="1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9"/>
      <c r="I88" s="9"/>
      <c r="J88" s="1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9"/>
      <c r="I89" s="9"/>
      <c r="J89" s="1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9"/>
      <c r="I90" s="9"/>
      <c r="J90" s="1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9"/>
      <c r="I91" s="9"/>
      <c r="J91" s="1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9"/>
      <c r="I92" s="9"/>
      <c r="J92" s="1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9"/>
      <c r="I93" s="9"/>
      <c r="J93" s="1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9"/>
      <c r="I94" s="9"/>
      <c r="J94" s="1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9"/>
      <c r="I95" s="9"/>
      <c r="J95" s="1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9"/>
      <c r="I96" s="9"/>
      <c r="J96" s="1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9"/>
      <c r="I97" s="9"/>
      <c r="J97" s="1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9"/>
      <c r="I98" s="9"/>
      <c r="J98" s="1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9"/>
      <c r="I99" s="9"/>
      <c r="J99" s="1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9"/>
      <c r="I100" s="9"/>
      <c r="J100" s="1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9"/>
      <c r="I101" s="9"/>
      <c r="J101" s="1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9"/>
      <c r="I102" s="9"/>
      <c r="J102" s="1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9"/>
      <c r="I103" s="9"/>
      <c r="J103" s="1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9"/>
      <c r="I104" s="9"/>
      <c r="J104" s="1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9"/>
      <c r="I105" s="9"/>
      <c r="J105" s="1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9"/>
      <c r="I106" s="9"/>
      <c r="J106" s="1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9"/>
      <c r="I107" s="9"/>
      <c r="J107" s="1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9"/>
      <c r="I108" s="9"/>
      <c r="J108" s="10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9"/>
      <c r="I109" s="9"/>
      <c r="J109" s="1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9"/>
      <c r="I110" s="9"/>
      <c r="J110" s="1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9"/>
      <c r="I111" s="9"/>
      <c r="J111" s="1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9"/>
      <c r="I112" s="9"/>
      <c r="J112" s="1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9"/>
      <c r="I113" s="9"/>
      <c r="J113" s="1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9"/>
      <c r="I114" s="9"/>
      <c r="J114" s="1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9"/>
      <c r="I115" s="9"/>
      <c r="J115" s="1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9"/>
      <c r="I116" s="9"/>
      <c r="J116" s="1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9"/>
      <c r="I117" s="9"/>
      <c r="J117" s="1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9"/>
      <c r="I118" s="9"/>
      <c r="J118" s="1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9"/>
      <c r="I119" s="9"/>
      <c r="J119" s="1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9"/>
      <c r="I120" s="9"/>
      <c r="J120" s="1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9"/>
      <c r="I121" s="9"/>
      <c r="J121" s="1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9"/>
      <c r="I122" s="9"/>
      <c r="J122" s="1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9"/>
      <c r="I123" s="9"/>
      <c r="J123" s="1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9"/>
      <c r="I124" s="9"/>
      <c r="J124" s="1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9"/>
      <c r="I125" s="9"/>
      <c r="J125" s="1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9"/>
      <c r="I126" s="9"/>
      <c r="J126" s="1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9"/>
      <c r="I127" s="9"/>
      <c r="J127" s="1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9"/>
      <c r="I128" s="9"/>
      <c r="J128" s="1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9"/>
      <c r="I129" s="9"/>
      <c r="J129" s="1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9"/>
      <c r="I130" s="9"/>
      <c r="J130" s="1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9"/>
      <c r="I131" s="9"/>
      <c r="J131" s="1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9"/>
      <c r="I132" s="9"/>
      <c r="J132" s="1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9"/>
      <c r="I133" s="9"/>
      <c r="J133" s="1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9"/>
      <c r="I134" s="9"/>
      <c r="J134" s="1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9"/>
      <c r="I135" s="9"/>
      <c r="J135" s="1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9"/>
      <c r="I136" s="9"/>
      <c r="J136" s="1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9"/>
      <c r="I137" s="9"/>
      <c r="J137" s="1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9"/>
      <c r="I138" s="9"/>
      <c r="J138" s="1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9"/>
      <c r="I139" s="9"/>
      <c r="J139" s="1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9"/>
      <c r="I140" s="9"/>
      <c r="J140" s="1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9"/>
      <c r="I141" s="9"/>
      <c r="J141" s="1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9"/>
      <c r="I142" s="9"/>
      <c r="J142" s="1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9"/>
      <c r="I143" s="9"/>
      <c r="J143" s="1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9"/>
      <c r="I144" s="9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9"/>
      <c r="I145" s="9"/>
      <c r="J145" s="1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9"/>
      <c r="I146" s="9"/>
      <c r="J146" s="1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9"/>
      <c r="I147" s="9"/>
      <c r="J147" s="10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9"/>
      <c r="I148" s="9"/>
      <c r="J148" s="10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9"/>
      <c r="I149" s="9"/>
      <c r="J149" s="10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9"/>
      <c r="I150" s="9"/>
      <c r="J150" s="10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9"/>
      <c r="I151" s="9"/>
      <c r="J151" s="10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9"/>
      <c r="I152" s="9"/>
      <c r="J152" s="10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9"/>
      <c r="I153" s="9"/>
      <c r="J153" s="10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9"/>
      <c r="I154" s="9"/>
      <c r="J154" s="1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9"/>
      <c r="I155" s="9"/>
      <c r="J155" s="1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9"/>
      <c r="I156" s="9"/>
      <c r="J156" s="1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9"/>
      <c r="I157" s="9"/>
      <c r="J157" s="1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9"/>
      <c r="I158" s="9"/>
      <c r="J158" s="1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9"/>
      <c r="I159" s="9"/>
      <c r="J159" s="1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9"/>
      <c r="I160" s="9"/>
      <c r="J160" s="1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9"/>
      <c r="I161" s="9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9"/>
      <c r="I162" s="9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9"/>
      <c r="I163" s="9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9"/>
      <c r="I164" s="9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9"/>
      <c r="I165" s="9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9"/>
      <c r="I166" s="9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9"/>
      <c r="I167" s="9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9"/>
      <c r="I168" s="9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9"/>
      <c r="I169" s="9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9"/>
      <c r="I170" s="9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9"/>
      <c r="I171" s="9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9"/>
      <c r="I172" s="9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9"/>
      <c r="I173" s="9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9"/>
      <c r="I174" s="9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9"/>
      <c r="I175" s="9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9"/>
      <c r="I176" s="9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9"/>
      <c r="I177" s="9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9"/>
      <c r="I178" s="9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9"/>
      <c r="I179" s="9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9"/>
      <c r="I180" s="9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9"/>
      <c r="I181" s="9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9"/>
      <c r="I182" s="9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9"/>
      <c r="I183" s="9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9"/>
      <c r="I184" s="9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9"/>
      <c r="I185" s="9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9"/>
      <c r="I186" s="9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9"/>
      <c r="I187" s="9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9"/>
      <c r="I188" s="9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9"/>
      <c r="I189" s="9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9"/>
      <c r="I190" s="9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9"/>
      <c r="I191" s="9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9"/>
      <c r="I192" s="9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9"/>
      <c r="I193" s="9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9"/>
      <c r="I194" s="9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9"/>
      <c r="I195" s="9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9"/>
      <c r="I196" s="9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9"/>
      <c r="I197" s="9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9"/>
      <c r="I198" s="9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9"/>
      <c r="I199" s="9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9"/>
      <c r="I200" s="9"/>
      <c r="J200" s="1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9"/>
      <c r="I201" s="9"/>
      <c r="J201" s="1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9"/>
      <c r="I202" s="9"/>
      <c r="J202" s="1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9"/>
      <c r="I203" s="9"/>
      <c r="J203" s="10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9"/>
      <c r="I204" s="9"/>
      <c r="J204" s="10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9"/>
      <c r="I205" s="9"/>
      <c r="J205" s="10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9"/>
      <c r="I206" s="9"/>
      <c r="J206" s="10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9"/>
      <c r="I207" s="9"/>
      <c r="J207" s="10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9"/>
      <c r="I208" s="9"/>
      <c r="J208" s="10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9"/>
      <c r="I209" s="9"/>
      <c r="J209" s="10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9"/>
      <c r="I210" s="9"/>
      <c r="J210" s="10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9"/>
      <c r="I211" s="9"/>
      <c r="J211" s="10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9"/>
      <c r="I212" s="9"/>
      <c r="J212" s="10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9"/>
      <c r="I213" s="9"/>
      <c r="J213" s="10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9"/>
      <c r="I214" s="9"/>
      <c r="J214" s="10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9"/>
      <c r="I215" s="9"/>
      <c r="J215" s="10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9"/>
      <c r="I216" s="9"/>
      <c r="J216" s="10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9"/>
      <c r="I217" s="9"/>
      <c r="J217" s="10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9"/>
      <c r="I218" s="9"/>
      <c r="J218" s="10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9"/>
      <c r="I219" s="9"/>
      <c r="J219" s="10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9"/>
      <c r="I220" s="9"/>
      <c r="J220" s="10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9"/>
      <c r="I221" s="9"/>
      <c r="J221" s="10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9"/>
      <c r="I222" s="9"/>
      <c r="J222" s="10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9"/>
      <c r="I223" s="9"/>
      <c r="J223" s="10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9"/>
      <c r="I224" s="9"/>
      <c r="J224" s="10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9"/>
      <c r="I225" s="9"/>
      <c r="J225" s="10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9"/>
      <c r="I226" s="9"/>
      <c r="J226" s="10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9"/>
      <c r="I227" s="9"/>
      <c r="J227" s="10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9"/>
      <c r="I228" s="9"/>
      <c r="J228" s="10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9"/>
      <c r="I229" s="9"/>
      <c r="J229" s="10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9"/>
      <c r="I230" s="9"/>
      <c r="J230" s="10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9"/>
      <c r="I231" s="9"/>
      <c r="J231" s="10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9"/>
      <c r="I232" s="9"/>
      <c r="J232" s="10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9"/>
      <c r="I233" s="9"/>
      <c r="J233" s="10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9"/>
      <c r="I234" s="9"/>
      <c r="J234" s="10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3">
    <mergeCell ref="D17:G17"/>
    <mergeCell ref="D18:D19"/>
    <mergeCell ref="B13:K13"/>
    <mergeCell ref="D15:D16"/>
    <mergeCell ref="E16:G16"/>
    <mergeCell ref="E4:E8"/>
    <mergeCell ref="D4:D11"/>
    <mergeCell ref="C15:C27"/>
    <mergeCell ref="D21:D22"/>
    <mergeCell ref="D24:D26"/>
    <mergeCell ref="E26:G26"/>
    <mergeCell ref="D27:G27"/>
    <mergeCell ref="D23:G23"/>
    <mergeCell ref="E22:G22"/>
    <mergeCell ref="E19:G19"/>
    <mergeCell ref="D20:G20"/>
    <mergeCell ref="B15:B28"/>
    <mergeCell ref="C28:G28"/>
    <mergeCell ref="E9:E10"/>
    <mergeCell ref="F10:G10"/>
    <mergeCell ref="D2:K2"/>
    <mergeCell ref="F8:G8"/>
    <mergeCell ref="E11:G1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Lian_6600</cp:lastModifiedBy>
  <dcterms:modified xsi:type="dcterms:W3CDTF">2022-09-13T14:16:51Z</dcterms:modified>
</cp:coreProperties>
</file>