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D:\동아리\G-inK\2023 1~3분기\중운위 및 전학대회\"/>
    </mc:Choice>
  </mc:AlternateContent>
  <xr:revisionPtr revIDLastSave="0" documentId="13_ncr:1_{44D24726-9366-48CA-AEEC-EC68DA115324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시트1" sheetId="1" r:id="rId1"/>
  </sheets>
  <calcPr calcId="191029"/>
  <extLst>
    <ext uri="GoogleSheetsCustomDataVersion1">
      <go:sheetsCustomData xmlns:go="http://customooxmlschemas.google.com/" r:id="rId5" roundtripDataSignature="AMtx7mgkqhQWMJEfSfFWpJl2AXf8YnoaEw=="/>
    </ext>
  </extLst>
</workbook>
</file>

<file path=xl/calcChain.xml><?xml version="1.0" encoding="utf-8"?>
<calcChain xmlns="http://schemas.openxmlformats.org/spreadsheetml/2006/main">
  <c r="H15" i="1" l="1"/>
  <c r="H21" i="1" l="1"/>
  <c r="H22" i="1" s="1"/>
  <c r="H23" i="1" s="1"/>
  <c r="I41" i="1" l="1"/>
  <c r="H41" i="1"/>
  <c r="I36" i="1"/>
  <c r="H36" i="1"/>
  <c r="J4" i="1"/>
  <c r="J6" i="1"/>
  <c r="J7" i="1"/>
  <c r="J8" i="1"/>
  <c r="J9" i="1"/>
  <c r="J10" i="1"/>
  <c r="J11" i="1"/>
  <c r="J12" i="1"/>
  <c r="J13" i="1"/>
  <c r="J14" i="1"/>
  <c r="J3" i="1"/>
  <c r="H47" i="1"/>
  <c r="J47" i="1" s="1"/>
  <c r="J20" i="1"/>
  <c r="J48" i="1" l="1"/>
  <c r="J46" i="1"/>
  <c r="I15" i="1" l="1"/>
  <c r="J15" i="1" l="1"/>
  <c r="I21" i="1"/>
  <c r="I40" i="1"/>
  <c r="H40" i="1"/>
  <c r="H35" i="1"/>
  <c r="J21" i="1" l="1"/>
  <c r="I22" i="1"/>
  <c r="I23" i="1" s="1"/>
  <c r="J41" i="1"/>
  <c r="H31" i="1"/>
  <c r="I42" i="1"/>
  <c r="H16" i="1"/>
  <c r="H30" i="1" s="1"/>
  <c r="J40" i="1"/>
  <c r="H42" i="1"/>
  <c r="H37" i="1"/>
  <c r="J22" i="1" l="1"/>
  <c r="H32" i="1"/>
  <c r="I31" i="1"/>
  <c r="J31" i="1" s="1"/>
  <c r="I5" i="1"/>
  <c r="J5" i="1" s="1"/>
  <c r="J36" i="1"/>
  <c r="J42" i="1"/>
  <c r="J23" i="1" l="1"/>
  <c r="I16" i="1"/>
  <c r="J16" i="1" s="1"/>
  <c r="I35" i="1"/>
  <c r="I37" i="1" l="1"/>
  <c r="J37" i="1" s="1"/>
  <c r="J35" i="1"/>
  <c r="I30" i="1"/>
  <c r="J30" i="1" l="1"/>
  <c r="I32" i="1"/>
  <c r="J32" i="1" s="1"/>
</calcChain>
</file>

<file path=xl/sharedStrings.xml><?xml version="1.0" encoding="utf-8"?>
<sst xmlns="http://schemas.openxmlformats.org/spreadsheetml/2006/main" count="98" uniqueCount="56">
  <si>
    <t>수입</t>
  </si>
  <si>
    <t>기구명</t>
  </si>
  <si>
    <t>출처</t>
  </si>
  <si>
    <t>항목</t>
  </si>
  <si>
    <t>코드</t>
  </si>
  <si>
    <t>전년도 동분기 결산</t>
  </si>
  <si>
    <t>예산</t>
  </si>
  <si>
    <t>비율</t>
  </si>
  <si>
    <t>비고</t>
  </si>
  <si>
    <t>G-inK</t>
  </si>
  <si>
    <t>학생</t>
  </si>
  <si>
    <t>중앙회계 지원금</t>
  </si>
  <si>
    <t>AA</t>
  </si>
  <si>
    <t>이월금</t>
  </si>
  <si>
    <t>AB</t>
  </si>
  <si>
    <t>계</t>
  </si>
  <si>
    <t>본회계</t>
  </si>
  <si>
    <t>지원금</t>
  </si>
  <si>
    <t>BA</t>
  </si>
  <si>
    <t>BB</t>
  </si>
  <si>
    <t>자치</t>
  </si>
  <si>
    <t>단체비</t>
  </si>
  <si>
    <t>CA</t>
  </si>
  <si>
    <t>예금결산 이자</t>
  </si>
  <si>
    <t>체크캐시백</t>
  </si>
  <si>
    <t>회계실수환급</t>
  </si>
  <si>
    <t>총계</t>
  </si>
  <si>
    <t>당해 년도 예산</t>
  </si>
  <si>
    <t>합계</t>
  </si>
  <si>
    <t>회장단</t>
  </si>
  <si>
    <t>총예산</t>
  </si>
  <si>
    <t>당해년도 예산</t>
  </si>
  <si>
    <t>전년도 대비</t>
  </si>
  <si>
    <t>지출</t>
  </si>
  <si>
    <t>최종잔액</t>
  </si>
  <si>
    <t>학생회비</t>
  </si>
  <si>
    <t>자치회계</t>
  </si>
  <si>
    <t>CD</t>
    <phoneticPr fontId="6" type="noConversion"/>
  </si>
  <si>
    <t>CE</t>
    <phoneticPr fontId="6" type="noConversion"/>
  </si>
  <si>
    <t>은행인증</t>
    <phoneticPr fontId="6" type="noConversion"/>
  </si>
  <si>
    <t>CF</t>
    <phoneticPr fontId="6" type="noConversion"/>
  </si>
  <si>
    <t>CG</t>
    <phoneticPr fontId="6" type="noConversion"/>
  </si>
  <si>
    <t>A1</t>
    <phoneticPr fontId="6" type="noConversion"/>
  </si>
  <si>
    <t>CB</t>
    <phoneticPr fontId="6" type="noConversion"/>
  </si>
  <si>
    <t>기구명</t>
    <phoneticPr fontId="6" type="noConversion"/>
  </si>
  <si>
    <t>담당</t>
    <phoneticPr fontId="6" type="noConversion"/>
  </si>
  <si>
    <t>소항목</t>
    <phoneticPr fontId="6" type="noConversion"/>
  </si>
  <si>
    <t>세부항목</t>
    <phoneticPr fontId="6" type="noConversion"/>
  </si>
  <si>
    <t>지출</t>
    <phoneticPr fontId="6" type="noConversion"/>
  </si>
  <si>
    <t>예비비</t>
    <phoneticPr fontId="6" type="noConversion"/>
  </si>
  <si>
    <t>G-inK</t>
    <phoneticPr fontId="6" type="noConversion"/>
  </si>
  <si>
    <t>-</t>
    <phoneticPr fontId="6" type="noConversion"/>
  </si>
  <si>
    <t>예비비</t>
    <phoneticPr fontId="6" type="noConversion"/>
  </si>
  <si>
    <t>자치</t>
    <phoneticPr fontId="6" type="noConversion"/>
  </si>
  <si>
    <r>
      <t>21, 22</t>
    </r>
    <r>
      <rPr>
        <sz val="10"/>
        <color theme="1"/>
        <rFont val="맑은 고딕"/>
        <family val="3"/>
        <charset val="129"/>
      </rPr>
      <t>년도에는</t>
    </r>
    <r>
      <rPr>
        <sz val="10"/>
        <color theme="1"/>
        <rFont val="맑은 고딕"/>
        <family val="2"/>
        <charset val="129"/>
      </rPr>
      <t xml:space="preserve"> 상/하반기로 구분하여 1분기 결산안이 존재하지 않습니다.</t>
    </r>
    <phoneticPr fontId="6" type="noConversion"/>
  </si>
  <si>
    <r>
      <rPr>
        <sz val="10"/>
        <color rgb="FF000000"/>
        <rFont val="Arial"/>
        <family val="2"/>
      </rPr>
      <t>21, 22</t>
    </r>
    <r>
      <rPr>
        <sz val="10"/>
        <color rgb="FF000000"/>
        <rFont val="맑은 고딕"/>
        <family val="3"/>
        <charset val="129"/>
      </rPr>
      <t>년도에는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상</t>
    </r>
    <r>
      <rPr>
        <sz val="10"/>
        <color rgb="FF000000"/>
        <rFont val="Arial"/>
        <family val="2"/>
      </rPr>
      <t>/</t>
    </r>
    <r>
      <rPr>
        <sz val="10"/>
        <color rgb="FF000000"/>
        <rFont val="맑은 고딕"/>
        <family val="3"/>
        <charset val="129"/>
      </rPr>
      <t>하반기로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구분하여</t>
    </r>
    <r>
      <rPr>
        <sz val="10"/>
        <color rgb="FF000000"/>
        <rFont val="Arial"/>
        <family val="2"/>
      </rPr>
      <t xml:space="preserve"> 1</t>
    </r>
    <r>
      <rPr>
        <sz val="10"/>
        <color rgb="FF000000"/>
        <rFont val="맑은 고딕"/>
        <family val="3"/>
        <charset val="129"/>
      </rPr>
      <t>분기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결산안이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존재하지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않습니다</t>
    </r>
    <r>
      <rPr>
        <sz val="10"/>
        <color rgb="FF000000"/>
        <rFont val="Arial"/>
        <family val="2"/>
      </rPr>
      <t>.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</si>
</sst>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Calibri"/>
    </font>
    <font>
      <sz val="10"/>
      <name val="Arial"/>
      <family val="2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B7B7B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76" fontId="3" fillId="4" borderId="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3" fillId="6" borderId="4" xfId="0" applyNumberFormat="1" applyFont="1" applyFill="1" applyBorder="1" applyAlignment="1">
      <alignment horizontal="right" vertical="center"/>
    </xf>
    <xf numFmtId="178" fontId="3" fillId="4" borderId="4" xfId="0" applyNumberFormat="1" applyFont="1" applyFill="1" applyBorder="1" applyAlignment="1">
      <alignment horizontal="right" vertical="center"/>
    </xf>
    <xf numFmtId="176" fontId="3" fillId="7" borderId="4" xfId="0" applyNumberFormat="1" applyFont="1" applyFill="1" applyBorder="1" applyAlignment="1">
      <alignment horizontal="right" vertical="center"/>
    </xf>
    <xf numFmtId="176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76" fontId="1" fillId="9" borderId="4" xfId="0" applyNumberFormat="1" applyFont="1" applyFill="1" applyBorder="1" applyAlignment="1">
      <alignment horizontal="right" vertical="center"/>
    </xf>
    <xf numFmtId="177" fontId="1" fillId="9" borderId="4" xfId="0" applyNumberFormat="1" applyFont="1" applyFill="1" applyBorder="1" applyAlignment="1">
      <alignment horizontal="right" vertical="center"/>
    </xf>
    <xf numFmtId="176" fontId="1" fillId="10" borderId="4" xfId="0" applyNumberFormat="1" applyFont="1" applyFill="1" applyBorder="1" applyAlignment="1">
      <alignment horizontal="right" vertical="center"/>
    </xf>
    <xf numFmtId="177" fontId="1" fillId="10" borderId="4" xfId="0" applyNumberFormat="1" applyFont="1" applyFill="1" applyBorder="1" applyAlignment="1">
      <alignment horizontal="right" vertical="center"/>
    </xf>
    <xf numFmtId="176" fontId="1" fillId="11" borderId="4" xfId="0" applyNumberFormat="1" applyFont="1" applyFill="1" applyBorder="1" applyAlignment="1">
      <alignment horizontal="right" vertical="center"/>
    </xf>
    <xf numFmtId="177" fontId="1" fillId="11" borderId="4" xfId="0" applyNumberFormat="1" applyFont="1" applyFill="1" applyBorder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1" fillId="10" borderId="4" xfId="0" applyNumberFormat="1" applyFont="1" applyFill="1" applyBorder="1" applyAlignment="1">
      <alignment horizontal="center" vertical="center"/>
    </xf>
    <xf numFmtId="176" fontId="1" fillId="9" borderId="4" xfId="0" applyNumberFormat="1" applyFont="1" applyFill="1" applyBorder="1" applyAlignment="1">
      <alignment horizontal="right" vertical="center"/>
    </xf>
    <xf numFmtId="177" fontId="1" fillId="9" borderId="4" xfId="0" applyNumberFormat="1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right" vertical="center"/>
    </xf>
    <xf numFmtId="176" fontId="1" fillId="11" borderId="4" xfId="0" applyNumberFormat="1" applyFont="1" applyFill="1" applyBorder="1" applyAlignment="1">
      <alignment horizontal="right" vertical="center"/>
    </xf>
    <xf numFmtId="177" fontId="1" fillId="11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vertical="center"/>
    </xf>
    <xf numFmtId="176" fontId="3" fillId="5" borderId="5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176" fontId="3" fillId="12" borderId="12" xfId="0" applyNumberFormat="1" applyFont="1" applyFill="1" applyBorder="1" applyAlignment="1">
      <alignment horizontal="center" vertical="center" wrapText="1"/>
    </xf>
    <xf numFmtId="177" fontId="3" fillId="12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14" borderId="4" xfId="0" applyFont="1" applyFill="1" applyBorder="1" applyAlignment="1">
      <alignment vertical="center"/>
    </xf>
    <xf numFmtId="0" fontId="1" fillId="13" borderId="4" xfId="0" applyFont="1" applyFill="1" applyBorder="1" applyAlignment="1">
      <alignment vertical="center"/>
    </xf>
    <xf numFmtId="177" fontId="10" fillId="13" borderId="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5" fillId="15" borderId="9" xfId="0" applyNumberFormat="1" applyFont="1" applyFill="1" applyBorder="1" applyAlignment="1">
      <alignment horizontal="center" vertical="center"/>
    </xf>
    <xf numFmtId="177" fontId="11" fillId="16" borderId="9" xfId="0" applyNumberFormat="1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vertical="center"/>
    </xf>
    <xf numFmtId="177" fontId="5" fillId="13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4" borderId="7" xfId="0" applyNumberFormat="1" applyFont="1" applyFill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/>
    </xf>
    <xf numFmtId="0" fontId="4" fillId="13" borderId="4" xfId="0" applyFont="1" applyFill="1" applyBorder="1" applyAlignment="1">
      <alignment vertical="center"/>
    </xf>
    <xf numFmtId="177" fontId="10" fillId="14" borderId="4" xfId="0" applyNumberFormat="1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vertical="center"/>
    </xf>
    <xf numFmtId="177" fontId="11" fillId="17" borderId="9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17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0" fillId="0" borderId="0" xfId="0" applyFill="1"/>
    <xf numFmtId="176" fontId="7" fillId="0" borderId="9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34"/>
  <sheetViews>
    <sheetView tabSelected="1" workbookViewId="0">
      <selection activeCell="H20" sqref="H20"/>
    </sheetView>
  </sheetViews>
  <sheetFormatPr defaultColWidth="14.44140625" defaultRowHeight="15" customHeight="1" x14ac:dyDescent="0.25"/>
  <cols>
    <col min="4" max="4" width="23.5546875" customWidth="1"/>
    <col min="5" max="5" width="17.88671875" customWidth="1"/>
    <col min="6" max="6" width="22" customWidth="1"/>
    <col min="7" max="7" width="9.33203125" customWidth="1"/>
    <col min="8" max="8" width="18.33203125" customWidth="1"/>
    <col min="11" max="11" width="69" customWidth="1"/>
  </cols>
  <sheetData>
    <row r="1" spans="1:27" ht="15.75" customHeight="1" x14ac:dyDescent="0.25">
      <c r="A1" s="1"/>
      <c r="B1" s="1"/>
      <c r="C1" s="1"/>
      <c r="D1" s="79" t="s">
        <v>0</v>
      </c>
      <c r="E1" s="80"/>
      <c r="F1" s="80"/>
      <c r="G1" s="80"/>
      <c r="H1" s="80"/>
      <c r="I1" s="80"/>
      <c r="J1" s="66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5">
      <c r="A2" s="1"/>
      <c r="B2" s="1"/>
      <c r="C2" s="1"/>
      <c r="D2" s="3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6" t="s">
        <v>6</v>
      </c>
      <c r="J2" s="7" t="s">
        <v>7</v>
      </c>
      <c r="K2" s="8" t="s">
        <v>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5">
      <c r="A3" s="1"/>
      <c r="B3" s="1"/>
      <c r="C3" s="1"/>
      <c r="D3" s="81" t="s">
        <v>9</v>
      </c>
      <c r="E3" s="81" t="s">
        <v>10</v>
      </c>
      <c r="F3" s="3" t="s">
        <v>11</v>
      </c>
      <c r="G3" s="4" t="s">
        <v>12</v>
      </c>
      <c r="H3" s="96" t="s">
        <v>51</v>
      </c>
      <c r="I3" s="5">
        <v>0</v>
      </c>
      <c r="J3" s="9" t="str">
        <f>IFERROR(I3/H3,"-%")</f>
        <v>-%</v>
      </c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1"/>
      <c r="B4" s="1"/>
      <c r="C4" s="1"/>
      <c r="D4" s="82"/>
      <c r="E4" s="82"/>
      <c r="F4" s="3" t="s">
        <v>13</v>
      </c>
      <c r="G4" s="4" t="s">
        <v>14</v>
      </c>
      <c r="H4" s="96" t="s">
        <v>51</v>
      </c>
      <c r="I4" s="6">
        <v>51820</v>
      </c>
      <c r="J4" s="9" t="str">
        <f t="shared" ref="J4:J16" si="0">IFERROR(I4/H4,"-%")</f>
        <v>-%</v>
      </c>
      <c r="K4" s="97" t="s">
        <v>54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5">
      <c r="A5" s="1"/>
      <c r="B5" s="1"/>
      <c r="C5" s="1"/>
      <c r="D5" s="82"/>
      <c r="E5" s="75"/>
      <c r="F5" s="83" t="s">
        <v>15</v>
      </c>
      <c r="G5" s="66"/>
      <c r="H5" s="11">
        <v>0</v>
      </c>
      <c r="I5" s="11">
        <f>I4+I3</f>
        <v>51820</v>
      </c>
      <c r="J5" s="52" t="str">
        <f t="shared" si="0"/>
        <v>-%</v>
      </c>
      <c r="K5" s="5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5">
      <c r="A6" s="1"/>
      <c r="B6" s="1"/>
      <c r="C6" s="1"/>
      <c r="D6" s="82"/>
      <c r="E6" s="81" t="s">
        <v>16</v>
      </c>
      <c r="F6" s="4" t="s">
        <v>17</v>
      </c>
      <c r="G6" s="4" t="s">
        <v>18</v>
      </c>
      <c r="H6" s="96" t="s">
        <v>51</v>
      </c>
      <c r="I6" s="5">
        <v>0</v>
      </c>
      <c r="J6" s="9" t="str">
        <f t="shared" si="0"/>
        <v>-%</v>
      </c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25">
      <c r="A7" s="1"/>
      <c r="B7" s="1"/>
      <c r="C7" s="1"/>
      <c r="D7" s="82"/>
      <c r="E7" s="82"/>
      <c r="F7" s="4" t="s">
        <v>13</v>
      </c>
      <c r="G7" s="4" t="s">
        <v>19</v>
      </c>
      <c r="H7" s="96" t="s">
        <v>51</v>
      </c>
      <c r="I7" s="5">
        <v>0</v>
      </c>
      <c r="J7" s="9" t="str">
        <f t="shared" si="0"/>
        <v>-%</v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5">
      <c r="A8" s="1"/>
      <c r="B8" s="1"/>
      <c r="C8" s="1"/>
      <c r="D8" s="82"/>
      <c r="E8" s="75"/>
      <c r="F8" s="84" t="s">
        <v>15</v>
      </c>
      <c r="G8" s="66"/>
      <c r="H8" s="13">
        <v>0</v>
      </c>
      <c r="I8" s="13">
        <v>0</v>
      </c>
      <c r="J8" s="52" t="str">
        <f t="shared" si="0"/>
        <v>-%</v>
      </c>
      <c r="K8" s="6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25">
      <c r="A9" s="1"/>
      <c r="B9" s="1"/>
      <c r="C9" s="1"/>
      <c r="D9" s="82"/>
      <c r="E9" s="81" t="s">
        <v>20</v>
      </c>
      <c r="F9" s="3" t="s">
        <v>21</v>
      </c>
      <c r="G9" s="4" t="s">
        <v>22</v>
      </c>
      <c r="H9" s="96" t="s">
        <v>51</v>
      </c>
      <c r="I9" s="5">
        <v>0</v>
      </c>
      <c r="J9" s="9" t="str">
        <f t="shared" si="0"/>
        <v>-%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5">
      <c r="A10" s="1"/>
      <c r="B10" s="1"/>
      <c r="C10" s="1"/>
      <c r="D10" s="82"/>
      <c r="E10" s="82"/>
      <c r="F10" s="3" t="s">
        <v>13</v>
      </c>
      <c r="G10" s="37" t="s">
        <v>43</v>
      </c>
      <c r="H10" s="96" t="s">
        <v>51</v>
      </c>
      <c r="I10" s="6">
        <v>34666</v>
      </c>
      <c r="J10" s="9" t="str">
        <f t="shared" si="0"/>
        <v>-%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5">
      <c r="A11" s="1"/>
      <c r="B11" s="1"/>
      <c r="C11" s="1"/>
      <c r="D11" s="82"/>
      <c r="E11" s="82"/>
      <c r="F11" s="3" t="s">
        <v>23</v>
      </c>
      <c r="G11" s="37" t="s">
        <v>37</v>
      </c>
      <c r="H11" s="96" t="s">
        <v>51</v>
      </c>
      <c r="I11" s="6">
        <v>0</v>
      </c>
      <c r="J11" s="9" t="str">
        <f t="shared" si="0"/>
        <v>-%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5">
      <c r="A12" s="1"/>
      <c r="B12" s="1"/>
      <c r="C12" s="1"/>
      <c r="D12" s="82"/>
      <c r="E12" s="82"/>
      <c r="F12" s="3" t="s">
        <v>24</v>
      </c>
      <c r="G12" s="37" t="s">
        <v>38</v>
      </c>
      <c r="H12" s="96" t="s">
        <v>51</v>
      </c>
      <c r="I12" s="6">
        <v>0</v>
      </c>
      <c r="J12" s="9" t="str">
        <f t="shared" si="0"/>
        <v>-%</v>
      </c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5">
      <c r="A13" s="1"/>
      <c r="B13" s="1"/>
      <c r="C13" s="1"/>
      <c r="D13" s="82"/>
      <c r="E13" s="82"/>
      <c r="F13" s="37" t="s">
        <v>39</v>
      </c>
      <c r="G13" s="37" t="s">
        <v>40</v>
      </c>
      <c r="H13" s="96" t="s">
        <v>51</v>
      </c>
      <c r="I13" s="6">
        <v>0</v>
      </c>
      <c r="J13" s="9" t="str">
        <f t="shared" si="0"/>
        <v>-%</v>
      </c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5">
      <c r="A14" s="1"/>
      <c r="B14" s="1"/>
      <c r="C14" s="1"/>
      <c r="D14" s="82"/>
      <c r="E14" s="82"/>
      <c r="F14" s="3" t="s">
        <v>25</v>
      </c>
      <c r="G14" s="37" t="s">
        <v>41</v>
      </c>
      <c r="H14" s="96" t="s">
        <v>51</v>
      </c>
      <c r="I14" s="6">
        <v>0</v>
      </c>
      <c r="J14" s="9" t="str">
        <f t="shared" si="0"/>
        <v>-%</v>
      </c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5">
      <c r="A15" s="1"/>
      <c r="B15" s="1"/>
      <c r="C15" s="1"/>
      <c r="D15" s="82"/>
      <c r="E15" s="75"/>
      <c r="F15" s="83" t="s">
        <v>15</v>
      </c>
      <c r="G15" s="66"/>
      <c r="H15" s="11">
        <f>SUM(H9:H14)</f>
        <v>0</v>
      </c>
      <c r="I15" s="11">
        <f>SUM(I9:I14)</f>
        <v>34666</v>
      </c>
      <c r="J15" s="52" t="str">
        <f t="shared" si="0"/>
        <v>-%</v>
      </c>
      <c r="K15" s="5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5">
      <c r="A16" s="1"/>
      <c r="B16" s="1"/>
      <c r="C16" s="1"/>
      <c r="D16" s="75"/>
      <c r="E16" s="85" t="s">
        <v>26</v>
      </c>
      <c r="F16" s="86"/>
      <c r="G16" s="87"/>
      <c r="H16" s="40">
        <f>H15+H5</f>
        <v>0</v>
      </c>
      <c r="I16" s="40">
        <f>I15+I5</f>
        <v>86486</v>
      </c>
      <c r="J16" s="62" t="str">
        <f t="shared" si="0"/>
        <v>-%</v>
      </c>
      <c r="K16" s="5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5">
      <c r="A17" s="1"/>
      <c r="B17" s="1"/>
      <c r="C17" s="1"/>
      <c r="D17" s="38"/>
      <c r="E17" s="41"/>
      <c r="F17" s="41"/>
      <c r="G17" s="41"/>
      <c r="H17" s="42"/>
      <c r="I17" s="42"/>
      <c r="J17" s="43"/>
      <c r="K17" s="3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5">
      <c r="A18" s="1"/>
      <c r="B18" s="73" t="s">
        <v>48</v>
      </c>
      <c r="C18" s="72"/>
      <c r="D18" s="72"/>
      <c r="E18" s="72"/>
      <c r="F18" s="72"/>
      <c r="G18" s="72"/>
      <c r="H18" s="72"/>
      <c r="I18" s="72"/>
      <c r="J18" s="72"/>
      <c r="K18" s="7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5">
      <c r="A19" s="1"/>
      <c r="B19" s="53" t="s">
        <v>44</v>
      </c>
      <c r="C19" s="44" t="s">
        <v>45</v>
      </c>
      <c r="D19" s="45" t="s">
        <v>46</v>
      </c>
      <c r="E19" s="46" t="s">
        <v>2</v>
      </c>
      <c r="F19" s="45" t="s">
        <v>47</v>
      </c>
      <c r="G19" s="46" t="s">
        <v>4</v>
      </c>
      <c r="H19" s="47" t="s">
        <v>5</v>
      </c>
      <c r="I19" s="47" t="s">
        <v>27</v>
      </c>
      <c r="J19" s="48" t="s">
        <v>7</v>
      </c>
      <c r="K19" s="49" t="s">
        <v>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1"/>
      <c r="B20" s="71" t="s">
        <v>50</v>
      </c>
      <c r="C20" s="93" t="s">
        <v>29</v>
      </c>
      <c r="D20" s="74" t="s">
        <v>49</v>
      </c>
      <c r="E20" s="36" t="s">
        <v>53</v>
      </c>
      <c r="F20" s="36" t="s">
        <v>52</v>
      </c>
      <c r="G20" s="58" t="s">
        <v>42</v>
      </c>
      <c r="H20" s="99" t="s">
        <v>51</v>
      </c>
      <c r="I20" s="60">
        <v>0</v>
      </c>
      <c r="J20" s="54" t="str">
        <f t="shared" ref="J20:J23" si="1">IFERROR(I20/H20,"-%")</f>
        <v>-%</v>
      </c>
      <c r="K20" s="98" t="s">
        <v>55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72"/>
      <c r="C21" s="94"/>
      <c r="D21" s="75"/>
      <c r="E21" s="76" t="s">
        <v>15</v>
      </c>
      <c r="F21" s="77"/>
      <c r="G21" s="78"/>
      <c r="H21" s="59">
        <f>SUM(H20)</f>
        <v>0</v>
      </c>
      <c r="I21" s="17">
        <f>SUM(I20:I20)</f>
        <v>0</v>
      </c>
      <c r="J21" s="57" t="str">
        <f t="shared" si="1"/>
        <v>-%</v>
      </c>
      <c r="K21" s="5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72"/>
      <c r="C22" s="95"/>
      <c r="D22" s="88" t="s">
        <v>28</v>
      </c>
      <c r="E22" s="89"/>
      <c r="F22" s="89"/>
      <c r="G22" s="90"/>
      <c r="H22" s="16">
        <f>SUM(H21)</f>
        <v>0</v>
      </c>
      <c r="I22" s="16">
        <f>SUM(I21)</f>
        <v>0</v>
      </c>
      <c r="J22" s="55" t="str">
        <f t="shared" si="1"/>
        <v>-%</v>
      </c>
      <c r="K22" s="5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72"/>
      <c r="C23" s="91" t="s">
        <v>26</v>
      </c>
      <c r="D23" s="91"/>
      <c r="E23" s="91"/>
      <c r="F23" s="91"/>
      <c r="G23" s="92"/>
      <c r="H23" s="18">
        <f>SUM(H22)</f>
        <v>0</v>
      </c>
      <c r="I23" s="18">
        <f>SUM(I22)</f>
        <v>0</v>
      </c>
      <c r="J23" s="64" t="str">
        <f t="shared" si="1"/>
        <v>-%</v>
      </c>
      <c r="K23" s="6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1"/>
      <c r="C24" s="1"/>
      <c r="D24" s="1"/>
      <c r="E24" s="1"/>
      <c r="F24" s="1"/>
      <c r="G24" s="1"/>
      <c r="H24" s="14"/>
      <c r="I24" s="1"/>
      <c r="J24" s="1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"/>
      <c r="B25" s="1"/>
      <c r="C25" s="1"/>
      <c r="D25" s="1"/>
      <c r="E25" s="1"/>
      <c r="F25" s="1"/>
      <c r="G25" s="1"/>
      <c r="H25" s="14"/>
      <c r="I25" s="1"/>
      <c r="J25" s="1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"/>
      <c r="B26" s="1"/>
      <c r="C26" s="1"/>
      <c r="D26" s="1"/>
      <c r="E26" s="1"/>
      <c r="F26" s="1"/>
      <c r="G26" s="1"/>
      <c r="H26" s="14"/>
      <c r="I26" s="1"/>
      <c r="J26" s="1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1"/>
      <c r="C27" s="1"/>
      <c r="D27" s="1"/>
      <c r="E27" s="1"/>
      <c r="F27" s="1"/>
      <c r="G27" s="1"/>
      <c r="H27" s="14"/>
      <c r="I27" s="1"/>
      <c r="J27" s="1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"/>
      <c r="B28" s="1"/>
      <c r="C28" s="1"/>
      <c r="D28" s="1"/>
      <c r="E28" s="1"/>
      <c r="F28" s="1"/>
      <c r="G28" s="1"/>
      <c r="H28" s="14"/>
      <c r="I28" s="1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"/>
      <c r="B29" s="1"/>
      <c r="C29" s="1"/>
      <c r="D29" s="1"/>
      <c r="E29" s="1"/>
      <c r="F29" s="65" t="s">
        <v>30</v>
      </c>
      <c r="G29" s="66"/>
      <c r="H29" s="19" t="s">
        <v>5</v>
      </c>
      <c r="I29" s="20" t="s">
        <v>31</v>
      </c>
      <c r="J29" s="21" t="s">
        <v>32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"/>
      <c r="B30" s="1"/>
      <c r="C30" s="1"/>
      <c r="D30" s="1"/>
      <c r="E30" s="1"/>
      <c r="F30" s="67" t="s">
        <v>0</v>
      </c>
      <c r="G30" s="66"/>
      <c r="H30" s="22">
        <f>H16</f>
        <v>0</v>
      </c>
      <c r="I30" s="22">
        <f>I35+I40</f>
        <v>86486</v>
      </c>
      <c r="J30" s="23" t="str">
        <f t="shared" ref="J30:J32" si="2">IF(H30=0,"-",I30/H30)</f>
        <v>-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"/>
      <c r="B31" s="1"/>
      <c r="C31" s="1"/>
      <c r="D31" s="1"/>
      <c r="E31" s="1"/>
      <c r="F31" s="68" t="s">
        <v>33</v>
      </c>
      <c r="G31" s="66"/>
      <c r="H31" s="24">
        <f>SUM(H36,H41)</f>
        <v>0</v>
      </c>
      <c r="I31" s="24">
        <f>SUM(I36,I41)</f>
        <v>0</v>
      </c>
      <c r="J31" s="25" t="str">
        <f t="shared" si="2"/>
        <v>-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"/>
      <c r="B32" s="1"/>
      <c r="C32" s="1"/>
      <c r="D32" s="1"/>
      <c r="E32" s="1"/>
      <c r="F32" s="69" t="s">
        <v>34</v>
      </c>
      <c r="G32" s="66"/>
      <c r="H32" s="26">
        <f t="shared" ref="H32:I32" si="3">H30-H31</f>
        <v>0</v>
      </c>
      <c r="I32" s="26">
        <f t="shared" si="3"/>
        <v>86486</v>
      </c>
      <c r="J32" s="27" t="str">
        <f t="shared" si="2"/>
        <v>-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"/>
      <c r="B33" s="1"/>
      <c r="C33" s="1"/>
      <c r="D33" s="1"/>
      <c r="E33" s="1"/>
      <c r="F33" s="70"/>
      <c r="G33" s="66"/>
      <c r="H33" s="28"/>
      <c r="I33" s="10"/>
      <c r="J33" s="2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"/>
      <c r="B34" s="1"/>
      <c r="C34" s="1"/>
      <c r="D34" s="1"/>
      <c r="E34" s="1"/>
      <c r="F34" s="65" t="s">
        <v>35</v>
      </c>
      <c r="G34" s="66"/>
      <c r="H34" s="19" t="s">
        <v>5</v>
      </c>
      <c r="I34" s="20" t="s">
        <v>31</v>
      </c>
      <c r="J34" s="21" t="s">
        <v>32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"/>
      <c r="B35" s="1"/>
      <c r="C35" s="1"/>
      <c r="D35" s="1"/>
      <c r="E35" s="1"/>
      <c r="F35" s="67" t="s">
        <v>0</v>
      </c>
      <c r="G35" s="66"/>
      <c r="H35" s="22">
        <f>H5</f>
        <v>0</v>
      </c>
      <c r="I35" s="22">
        <f>I5</f>
        <v>51820</v>
      </c>
      <c r="J35" s="23" t="str">
        <f t="shared" ref="J35:J37" si="4">IF(H35=0,"-",I35/H35)</f>
        <v>-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"/>
      <c r="B36" s="1"/>
      <c r="C36" s="1"/>
      <c r="D36" s="1"/>
      <c r="E36" s="1"/>
      <c r="F36" s="68" t="s">
        <v>33</v>
      </c>
      <c r="G36" s="66"/>
      <c r="H36" s="24">
        <f>SUMIF(E19:E23, "학생", H19:H23)</f>
        <v>0</v>
      </c>
      <c r="I36" s="24">
        <f>SUMIF(E19:E23, "학생", I19:I23)</f>
        <v>0</v>
      </c>
      <c r="J36" s="25" t="str">
        <f t="shared" si="4"/>
        <v>-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"/>
      <c r="B37" s="1"/>
      <c r="C37" s="1"/>
      <c r="D37" s="1"/>
      <c r="E37" s="1"/>
      <c r="F37" s="69" t="s">
        <v>34</v>
      </c>
      <c r="G37" s="66"/>
      <c r="H37" s="26">
        <f t="shared" ref="H37:I37" si="5">H35-H36</f>
        <v>0</v>
      </c>
      <c r="I37" s="26">
        <f t="shared" si="5"/>
        <v>51820</v>
      </c>
      <c r="J37" s="27" t="str">
        <f t="shared" si="4"/>
        <v>-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"/>
      <c r="B38" s="1"/>
      <c r="C38" s="1"/>
      <c r="D38" s="1"/>
      <c r="E38" s="1"/>
      <c r="F38" s="70"/>
      <c r="G38" s="66"/>
      <c r="H38" s="28"/>
      <c r="I38" s="10"/>
      <c r="J38" s="2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"/>
      <c r="B39" s="1"/>
      <c r="C39" s="1"/>
      <c r="D39" s="1"/>
      <c r="E39" s="1"/>
      <c r="F39" s="65" t="s">
        <v>36</v>
      </c>
      <c r="G39" s="66"/>
      <c r="H39" s="19" t="s">
        <v>5</v>
      </c>
      <c r="I39" s="20" t="s">
        <v>31</v>
      </c>
      <c r="J39" s="21" t="s">
        <v>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"/>
      <c r="B40" s="1"/>
      <c r="C40" s="1"/>
      <c r="D40" s="1"/>
      <c r="E40" s="1"/>
      <c r="F40" s="67" t="s">
        <v>0</v>
      </c>
      <c r="G40" s="66"/>
      <c r="H40" s="22">
        <f>H15</f>
        <v>0</v>
      </c>
      <c r="I40" s="22">
        <f>I15</f>
        <v>34666</v>
      </c>
      <c r="J40" s="23" t="str">
        <f t="shared" ref="J40:J42" si="6">IF(H40=0,"-",I40/H40)</f>
        <v>-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1"/>
      <c r="B41" s="1"/>
      <c r="C41" s="1"/>
      <c r="D41" s="1"/>
      <c r="E41" s="1"/>
      <c r="F41" s="68" t="s">
        <v>33</v>
      </c>
      <c r="G41" s="66"/>
      <c r="H41" s="24">
        <f>SUMIF(E19:E23, "자치", H19:H23)</f>
        <v>0</v>
      </c>
      <c r="I41" s="24">
        <f>SUMIF(E19:E23, "자치", I19:I23)</f>
        <v>0</v>
      </c>
      <c r="J41" s="30" t="str">
        <f t="shared" si="6"/>
        <v>-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1"/>
      <c r="C42" s="1"/>
      <c r="D42" s="1"/>
      <c r="E42" s="1"/>
      <c r="F42" s="69" t="s">
        <v>34</v>
      </c>
      <c r="G42" s="66"/>
      <c r="H42" s="26">
        <f t="shared" ref="H42:I42" si="7">H40-H41</f>
        <v>0</v>
      </c>
      <c r="I42" s="26">
        <f t="shared" si="7"/>
        <v>34666</v>
      </c>
      <c r="J42" s="27" t="str">
        <f t="shared" si="6"/>
        <v>-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1"/>
      <c r="C43" s="1"/>
      <c r="D43" s="1"/>
      <c r="E43" s="1"/>
      <c r="F43" s="1"/>
      <c r="G43" s="1"/>
      <c r="H43" s="14"/>
      <c r="I43" s="1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1"/>
      <c r="C44" s="1"/>
      <c r="D44" s="1"/>
      <c r="E44" s="1"/>
      <c r="F44" s="1"/>
      <c r="G44" s="1"/>
      <c r="H44" s="14"/>
      <c r="I44" s="1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"/>
      <c r="B45" s="1"/>
      <c r="C45" s="1"/>
      <c r="D45" s="1"/>
      <c r="E45" s="1"/>
      <c r="F45" s="65" t="s">
        <v>16</v>
      </c>
      <c r="G45" s="66"/>
      <c r="H45" s="19" t="s">
        <v>5</v>
      </c>
      <c r="I45" s="21" t="s">
        <v>31</v>
      </c>
      <c r="J45" s="21" t="s">
        <v>32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1"/>
      <c r="C46" s="1"/>
      <c r="D46" s="1"/>
      <c r="E46" s="1"/>
      <c r="F46" s="67" t="s">
        <v>0</v>
      </c>
      <c r="G46" s="66"/>
      <c r="H46" s="31">
        <v>0</v>
      </c>
      <c r="I46" s="31">
        <v>0</v>
      </c>
      <c r="J46" s="32" t="str">
        <f t="shared" ref="J46:J48" si="8">IF(H46=0,"-",I46/H46)</f>
        <v>-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1"/>
      <c r="C47" s="1"/>
      <c r="D47" s="1"/>
      <c r="E47" s="1"/>
      <c r="F47" s="68" t="s">
        <v>33</v>
      </c>
      <c r="G47" s="66"/>
      <c r="H47" s="33">
        <f>SUMIF(E20:E32, "본회계", H20:H32)</f>
        <v>0</v>
      </c>
      <c r="I47" s="33">
        <v>0</v>
      </c>
      <c r="J47" s="30" t="str">
        <f t="shared" si="8"/>
        <v>-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"/>
      <c r="B48" s="1"/>
      <c r="C48" s="1"/>
      <c r="D48" s="1"/>
      <c r="E48" s="1"/>
      <c r="F48" s="69" t="s">
        <v>34</v>
      </c>
      <c r="G48" s="66"/>
      <c r="H48" s="34">
        <v>0</v>
      </c>
      <c r="I48" s="34">
        <v>0</v>
      </c>
      <c r="J48" s="35" t="str">
        <f t="shared" si="8"/>
        <v>-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4"/>
      <c r="I49" s="1"/>
      <c r="J49" s="1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4"/>
      <c r="I50" s="1"/>
      <c r="J50" s="1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4"/>
      <c r="I51" s="1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4"/>
      <c r="I52" s="1"/>
      <c r="J52" s="1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4"/>
      <c r="I53" s="1"/>
      <c r="J53" s="1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4"/>
      <c r="I54" s="1"/>
      <c r="J54" s="1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4"/>
      <c r="I55" s="1"/>
      <c r="J55" s="1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4"/>
      <c r="I56" s="1"/>
      <c r="J56" s="1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4"/>
      <c r="I57" s="1"/>
      <c r="J57" s="1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4"/>
      <c r="I58" s="1"/>
      <c r="J58" s="1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4"/>
      <c r="I59" s="1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4"/>
      <c r="I60" s="1"/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4"/>
      <c r="I61" s="1"/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4"/>
      <c r="I62" s="1"/>
      <c r="J62" s="1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4"/>
      <c r="I63" s="1"/>
      <c r="J63" s="1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4"/>
      <c r="I64" s="1"/>
      <c r="J64" s="1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4"/>
      <c r="I65" s="1"/>
      <c r="J65" s="1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4"/>
      <c r="I66" s="1"/>
      <c r="J66" s="1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4"/>
      <c r="I67" s="1"/>
      <c r="J67" s="1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4"/>
      <c r="I68" s="1"/>
      <c r="J68" s="1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4"/>
      <c r="I69" s="1"/>
      <c r="J69" s="1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4"/>
      <c r="I70" s="1"/>
      <c r="J70" s="1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4"/>
      <c r="I71" s="1"/>
      <c r="J71" s="1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4"/>
      <c r="I72" s="1"/>
      <c r="J72" s="1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4"/>
      <c r="I73" s="1"/>
      <c r="J73" s="1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4"/>
      <c r="I74" s="1"/>
      <c r="J74" s="1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4"/>
      <c r="I75" s="1"/>
      <c r="J75" s="1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4"/>
      <c r="I76" s="1"/>
      <c r="J76" s="1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4"/>
      <c r="I77" s="1"/>
      <c r="J77" s="1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4"/>
      <c r="I78" s="1"/>
      <c r="J78" s="1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4"/>
      <c r="I79" s="1"/>
      <c r="J79" s="1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4"/>
      <c r="I80" s="1"/>
      <c r="J80" s="1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4"/>
      <c r="I81" s="1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4"/>
      <c r="I82" s="1"/>
      <c r="J82" s="1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4"/>
      <c r="I83" s="1"/>
      <c r="J83" s="1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4"/>
      <c r="I84" s="1"/>
      <c r="J84" s="1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4"/>
      <c r="I85" s="1"/>
      <c r="J85" s="1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4"/>
      <c r="I86" s="1"/>
      <c r="J86" s="1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4"/>
      <c r="I87" s="1"/>
      <c r="J87" s="1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4"/>
      <c r="I88" s="1"/>
      <c r="J88" s="1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4"/>
      <c r="I89" s="1"/>
      <c r="J89" s="1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4"/>
      <c r="I90" s="1"/>
      <c r="J90" s="1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4"/>
      <c r="I91" s="1"/>
      <c r="J91" s="1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4"/>
      <c r="I92" s="1"/>
      <c r="J92" s="1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4"/>
      <c r="I93" s="1"/>
      <c r="J93" s="1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4"/>
      <c r="I94" s="1"/>
      <c r="J94" s="1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4"/>
      <c r="I95" s="1"/>
      <c r="J95" s="1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4"/>
      <c r="I96" s="1"/>
      <c r="J96" s="1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4"/>
      <c r="I97" s="1"/>
      <c r="J97" s="1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4"/>
      <c r="I98" s="1"/>
      <c r="J98" s="1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4"/>
      <c r="I99" s="1"/>
      <c r="J99" s="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4"/>
      <c r="I100" s="1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4"/>
      <c r="I101" s="1"/>
      <c r="J101" s="1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4"/>
      <c r="I102" s="1"/>
      <c r="J102" s="1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4"/>
      <c r="I103" s="1"/>
      <c r="J103" s="1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4"/>
      <c r="I104" s="1"/>
      <c r="J104" s="1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4"/>
      <c r="I105" s="1"/>
      <c r="J105" s="1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4"/>
      <c r="I106" s="1"/>
      <c r="J106" s="1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4"/>
      <c r="I107" s="1"/>
      <c r="J107" s="1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4"/>
      <c r="I108" s="1"/>
      <c r="J108" s="1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4"/>
      <c r="I109" s="1"/>
      <c r="J109" s="1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4"/>
      <c r="I110" s="1"/>
      <c r="J110" s="1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4"/>
      <c r="I111" s="1"/>
      <c r="J111" s="1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4"/>
      <c r="I112" s="1"/>
      <c r="J112" s="1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4"/>
      <c r="I113" s="1"/>
      <c r="J113" s="1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4"/>
      <c r="I114" s="1"/>
      <c r="J114" s="1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4"/>
      <c r="I115" s="1"/>
      <c r="J115" s="1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4"/>
      <c r="I116" s="1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4"/>
      <c r="I117" s="1"/>
      <c r="J117" s="1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4"/>
      <c r="I118" s="1"/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4"/>
      <c r="I119" s="1"/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4"/>
      <c r="I120" s="1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4"/>
      <c r="I121" s="1"/>
      <c r="J121" s="1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4"/>
      <c r="I122" s="1"/>
      <c r="J122" s="1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4"/>
      <c r="I123" s="1"/>
      <c r="J123" s="1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4"/>
      <c r="I124" s="1"/>
      <c r="J124" s="1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4"/>
      <c r="I125" s="1"/>
      <c r="J125" s="1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4"/>
      <c r="I126" s="1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4"/>
      <c r="I127" s="1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4"/>
      <c r="I128" s="1"/>
      <c r="J128" s="1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4"/>
      <c r="I129" s="1"/>
      <c r="J129" s="1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4"/>
      <c r="I130" s="1"/>
      <c r="J130" s="1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4"/>
      <c r="I131" s="1"/>
      <c r="J131" s="1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4"/>
      <c r="I132" s="1"/>
      <c r="J132" s="1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4"/>
      <c r="I133" s="1"/>
      <c r="J133" s="1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4"/>
      <c r="I134" s="1"/>
      <c r="J134" s="1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4"/>
      <c r="I135" s="1"/>
      <c r="J135" s="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4"/>
      <c r="I136" s="1"/>
      <c r="J136" s="1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4"/>
      <c r="I137" s="1"/>
      <c r="J137" s="1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4"/>
      <c r="I138" s="1"/>
      <c r="J138" s="1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4"/>
      <c r="I139" s="1"/>
      <c r="J139" s="1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4"/>
      <c r="I140" s="1"/>
      <c r="J140" s="1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4"/>
      <c r="I141" s="1"/>
      <c r="J141" s="1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4"/>
      <c r="I142" s="1"/>
      <c r="J142" s="1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4"/>
      <c r="I143" s="1"/>
      <c r="J143" s="1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4"/>
      <c r="I144" s="1"/>
      <c r="J144" s="1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4"/>
      <c r="I145" s="1"/>
      <c r="J145" s="1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4"/>
      <c r="I146" s="1"/>
      <c r="J146" s="1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4"/>
      <c r="I147" s="1"/>
      <c r="J147" s="1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4"/>
      <c r="I148" s="1"/>
      <c r="J148" s="1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4"/>
      <c r="I149" s="1"/>
      <c r="J149" s="1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4"/>
      <c r="I150" s="1"/>
      <c r="J150" s="1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4"/>
      <c r="I151" s="1"/>
      <c r="J151" s="1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4"/>
      <c r="I152" s="1"/>
      <c r="J152" s="1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4"/>
      <c r="I153" s="1"/>
      <c r="J153" s="1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4"/>
      <c r="I154" s="1"/>
      <c r="J154" s="1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4"/>
      <c r="I155" s="1"/>
      <c r="J155" s="1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4"/>
      <c r="I156" s="1"/>
      <c r="J156" s="1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4"/>
      <c r="I157" s="1"/>
      <c r="J157" s="1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4"/>
      <c r="I158" s="1"/>
      <c r="J158" s="1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4"/>
      <c r="I159" s="1"/>
      <c r="J159" s="1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4"/>
      <c r="I160" s="1"/>
      <c r="J160" s="1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4"/>
      <c r="I161" s="1"/>
      <c r="J161" s="1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4"/>
      <c r="I162" s="1"/>
      <c r="J162" s="1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4"/>
      <c r="I163" s="1"/>
      <c r="J163" s="1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4"/>
      <c r="I164" s="1"/>
      <c r="J164" s="1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4"/>
      <c r="I165" s="1"/>
      <c r="J165" s="1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4"/>
      <c r="I166" s="1"/>
      <c r="J166" s="1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4"/>
      <c r="I167" s="1"/>
      <c r="J167" s="1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4"/>
      <c r="I168" s="1"/>
      <c r="J168" s="1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4"/>
      <c r="I169" s="1"/>
      <c r="J169" s="1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4"/>
      <c r="I170" s="1"/>
      <c r="J170" s="1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4"/>
      <c r="I171" s="1"/>
      <c r="J171" s="1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4"/>
      <c r="I172" s="1"/>
      <c r="J172" s="1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4"/>
      <c r="I173" s="1"/>
      <c r="J173" s="1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4"/>
      <c r="I174" s="1"/>
      <c r="J174" s="1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4"/>
      <c r="I175" s="1"/>
      <c r="J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4"/>
      <c r="I176" s="1"/>
      <c r="J176" s="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4"/>
      <c r="I177" s="1"/>
      <c r="J177" s="1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4"/>
      <c r="I178" s="1"/>
      <c r="J178" s="1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4"/>
      <c r="I179" s="1"/>
      <c r="J179" s="1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4"/>
      <c r="I180" s="1"/>
      <c r="J180" s="1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4"/>
      <c r="I181" s="1"/>
      <c r="J181" s="1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4"/>
      <c r="I182" s="1"/>
      <c r="J182" s="1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4"/>
      <c r="I183" s="1"/>
      <c r="J183" s="1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4"/>
      <c r="I184" s="1"/>
      <c r="J184" s="1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4"/>
      <c r="I185" s="1"/>
      <c r="J185" s="1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4"/>
      <c r="I186" s="1"/>
      <c r="J186" s="1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4"/>
      <c r="I187" s="1"/>
      <c r="J187" s="1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4"/>
      <c r="I188" s="1"/>
      <c r="J188" s="1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4"/>
      <c r="I189" s="1"/>
      <c r="J189" s="1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4"/>
      <c r="I190" s="1"/>
      <c r="J190" s="1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4"/>
      <c r="I191" s="1"/>
      <c r="J191" s="1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4"/>
      <c r="I192" s="1"/>
      <c r="J192" s="1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4"/>
      <c r="I193" s="1"/>
      <c r="J193" s="1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4"/>
      <c r="I194" s="1"/>
      <c r="J194" s="1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4"/>
      <c r="I195" s="1"/>
      <c r="J195" s="1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4"/>
      <c r="I196" s="1"/>
      <c r="J196" s="1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4"/>
      <c r="I197" s="1"/>
      <c r="J197" s="1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4"/>
      <c r="I198" s="1"/>
      <c r="J198" s="1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4"/>
      <c r="I199" s="1"/>
      <c r="J199" s="1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4"/>
      <c r="I200" s="1"/>
      <c r="J200" s="1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4"/>
      <c r="I201" s="1"/>
      <c r="J201" s="1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4"/>
      <c r="I202" s="1"/>
      <c r="J202" s="1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4"/>
      <c r="I203" s="1"/>
      <c r="J203" s="1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4"/>
      <c r="I204" s="1"/>
      <c r="J204" s="1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4"/>
      <c r="I205" s="1"/>
      <c r="J205" s="1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4"/>
      <c r="I206" s="1"/>
      <c r="J206" s="1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4"/>
      <c r="I207" s="1"/>
      <c r="J207" s="1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4"/>
      <c r="I208" s="1"/>
      <c r="J208" s="1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4"/>
      <c r="I209" s="1"/>
      <c r="J209" s="1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4"/>
      <c r="I210" s="1"/>
      <c r="J210" s="1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4"/>
      <c r="I211" s="1"/>
      <c r="J211" s="1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4"/>
      <c r="I212" s="1"/>
      <c r="J212" s="1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4"/>
      <c r="I213" s="1"/>
      <c r="J213" s="1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4"/>
      <c r="I214" s="1"/>
      <c r="J214" s="1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4"/>
      <c r="I215" s="1"/>
      <c r="J215" s="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4"/>
      <c r="I216" s="1"/>
      <c r="J216" s="1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4"/>
      <c r="I217" s="1"/>
      <c r="J217" s="1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4"/>
      <c r="I218" s="1"/>
      <c r="J218" s="1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4"/>
      <c r="I219" s="1"/>
      <c r="J219" s="1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4"/>
      <c r="I220" s="1"/>
      <c r="J220" s="1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4"/>
      <c r="I221" s="1"/>
      <c r="J221" s="1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4"/>
      <c r="I222" s="1"/>
      <c r="J222" s="1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4"/>
      <c r="I223" s="1"/>
      <c r="J223" s="1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4"/>
      <c r="I224" s="1"/>
      <c r="J224" s="1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4"/>
      <c r="I225" s="1"/>
      <c r="J225" s="1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4"/>
      <c r="I226" s="1"/>
      <c r="J226" s="1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4"/>
      <c r="I227" s="1"/>
      <c r="J227" s="1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4"/>
      <c r="I228" s="1"/>
      <c r="J228" s="1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4"/>
      <c r="I229" s="1"/>
      <c r="J229" s="1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4"/>
      <c r="I230" s="1"/>
      <c r="J230" s="1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4"/>
      <c r="I231" s="1"/>
      <c r="J231" s="1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4"/>
      <c r="I232" s="1"/>
      <c r="J232" s="1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4"/>
      <c r="I233" s="1"/>
      <c r="J233" s="1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4"/>
      <c r="I234" s="1"/>
      <c r="J234" s="1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4"/>
      <c r="I235" s="1"/>
      <c r="J235" s="1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4"/>
      <c r="I236" s="1"/>
      <c r="J236" s="1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4"/>
      <c r="I237" s="1"/>
      <c r="J237" s="1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1"/>
      <c r="E238" s="1"/>
      <c r="F238" s="1"/>
      <c r="G238" s="1"/>
      <c r="H238" s="14"/>
      <c r="I238" s="1"/>
      <c r="J238" s="1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1"/>
      <c r="E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1"/>
      <c r="E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1"/>
      <c r="E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1"/>
      <c r="E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/>
    <row r="244" spans="1:27" ht="15.75" customHeight="1" x14ac:dyDescent="0.25"/>
    <row r="245" spans="1:27" ht="15.75" customHeight="1" x14ac:dyDescent="0.25"/>
    <row r="246" spans="1:27" ht="15.75" customHeight="1" x14ac:dyDescent="0.25"/>
    <row r="247" spans="1:27" ht="15.75" customHeight="1" x14ac:dyDescent="0.25"/>
    <row r="248" spans="1:27" ht="15.75" customHeight="1" x14ac:dyDescent="0.25"/>
    <row r="249" spans="1:27" ht="15.75" customHeight="1" x14ac:dyDescent="0.25"/>
    <row r="250" spans="1:27" ht="15.75" customHeight="1" x14ac:dyDescent="0.25"/>
    <row r="251" spans="1:27" ht="15.75" customHeight="1" x14ac:dyDescent="0.25"/>
    <row r="252" spans="1:27" ht="15.75" customHeight="1" x14ac:dyDescent="0.25"/>
    <row r="253" spans="1:27" ht="15.75" customHeight="1" x14ac:dyDescent="0.25"/>
    <row r="254" spans="1:27" ht="15.75" customHeight="1" x14ac:dyDescent="0.25"/>
    <row r="255" spans="1:27" ht="15.75" customHeight="1" x14ac:dyDescent="0.25"/>
    <row r="256" spans="1:2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</sheetData>
  <mergeCells count="34">
    <mergeCell ref="C23:G23"/>
    <mergeCell ref="D22:G22"/>
    <mergeCell ref="C20:C22"/>
    <mergeCell ref="E21:G21"/>
    <mergeCell ref="D1:J1"/>
    <mergeCell ref="D3:D16"/>
    <mergeCell ref="E3:E5"/>
    <mergeCell ref="F5:G5"/>
    <mergeCell ref="E6:E8"/>
    <mergeCell ref="F8:G8"/>
    <mergeCell ref="E9:E15"/>
    <mergeCell ref="F15:G15"/>
    <mergeCell ref="E16:G16"/>
    <mergeCell ref="D20:D21"/>
    <mergeCell ref="F38:G38"/>
    <mergeCell ref="F39:G39"/>
    <mergeCell ref="F40:G40"/>
    <mergeCell ref="F41:G41"/>
    <mergeCell ref="F42:G42"/>
    <mergeCell ref="B20:B23"/>
    <mergeCell ref="B18:K18"/>
    <mergeCell ref="F45:G45"/>
    <mergeCell ref="F46:G46"/>
    <mergeCell ref="F47:G47"/>
    <mergeCell ref="F48:G4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</mergeCells>
  <phoneticPr fontId="6" type="noConversion"/>
  <pageMargins left="0.7" right="0.7" top="0.75" bottom="0.75" header="0" footer="0"/>
  <pageSetup paperSize="9" orientation="portrait" r:id="rId1"/>
  <ignoredErrors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 김대희</dc:creator>
  <cp:lastModifiedBy>김대희 21</cp:lastModifiedBy>
  <dcterms:created xsi:type="dcterms:W3CDTF">2022-03-20T11:52:56Z</dcterms:created>
  <dcterms:modified xsi:type="dcterms:W3CDTF">2022-12-25T14:05:10Z</dcterms:modified>
</cp:coreProperties>
</file>