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oone_j/Desktop/@2/단체/학생복지위원회/위원장/22 12월 전학대회/"/>
    </mc:Choice>
  </mc:AlternateContent>
  <xr:revisionPtr revIDLastSave="0" documentId="13_ncr:1_{35998C3F-753A-2D4E-95A7-1ACCADEB5CB8}" xr6:coauthVersionLast="47" xr6:coauthVersionMax="47" xr10:uidLastSave="{00000000-0000-0000-0000-000000000000}"/>
  <bookViews>
    <workbookView xWindow="14400" yWindow="500" windowWidth="14400" windowHeight="17500" xr2:uid="{00000000-000D-0000-FFFF-FFFF00000000}"/>
  </bookViews>
  <sheets>
    <sheet name="시트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J16" i="1"/>
  <c r="J15" i="1"/>
  <c r="I30" i="1"/>
  <c r="I29" i="1"/>
  <c r="J29" i="1" s="1"/>
  <c r="H29" i="1"/>
  <c r="H30" i="1" s="1"/>
  <c r="J28" i="1"/>
  <c r="I26" i="1"/>
  <c r="H26" i="1"/>
  <c r="I24" i="1"/>
  <c r="J24" i="1" s="1"/>
  <c r="H24" i="1"/>
  <c r="J23" i="1"/>
  <c r="J22" i="1"/>
  <c r="J21" i="1"/>
  <c r="I20" i="1"/>
  <c r="J20" i="1" s="1"/>
  <c r="H20" i="1"/>
  <c r="J19" i="1"/>
  <c r="I18" i="1"/>
  <c r="J18" i="1" s="1"/>
  <c r="H18" i="1"/>
  <c r="I16" i="1"/>
  <c r="I27" i="1" s="1"/>
  <c r="H16" i="1"/>
  <c r="H27" i="1" s="1"/>
  <c r="I10" i="1"/>
  <c r="J10" i="1" s="1"/>
  <c r="H10" i="1"/>
  <c r="H11" i="1" s="1"/>
  <c r="J9" i="1"/>
  <c r="J8" i="1"/>
  <c r="I36" i="1" l="1"/>
  <c r="I51" i="1"/>
  <c r="H31" i="1"/>
  <c r="J27" i="1"/>
  <c r="I31" i="1"/>
  <c r="J30" i="1"/>
  <c r="I11" i="1"/>
  <c r="J36" i="1" l="1"/>
  <c r="J51" i="1"/>
  <c r="J11" i="1"/>
  <c r="J37" i="1"/>
  <c r="J52" i="1"/>
  <c r="J31" i="1"/>
  <c r="I37" i="1"/>
  <c r="I52" i="1"/>
  <c r="K52" i="1" l="1"/>
  <c r="K37" i="1"/>
  <c r="J53" i="1"/>
  <c r="K51" i="1"/>
  <c r="K36" i="1"/>
  <c r="J38" i="1"/>
</calcChain>
</file>

<file path=xl/sharedStrings.xml><?xml version="1.0" encoding="utf-8"?>
<sst xmlns="http://schemas.openxmlformats.org/spreadsheetml/2006/main" count="120" uniqueCount="58">
  <si>
    <t>학생복지위원회 23 1분기 예산안 (2022.12.26 - 2023.02.26)</t>
  </si>
  <si>
    <t>수입</t>
  </si>
  <si>
    <t>기구명</t>
  </si>
  <si>
    <t>출처</t>
  </si>
  <si>
    <t>항목</t>
  </si>
  <si>
    <t>코드</t>
  </si>
  <si>
    <t>22 1분기 예산</t>
  </si>
  <si>
    <t>23 1분기 예산</t>
  </si>
  <si>
    <t>전년대비 비율</t>
  </si>
  <si>
    <t>비고</t>
  </si>
  <si>
    <t>KAIST 학생복지위원회</t>
  </si>
  <si>
    <t>자치</t>
  </si>
  <si>
    <t>전반기 이월금</t>
  </si>
  <si>
    <t>AA</t>
  </si>
  <si>
    <t>이전 분기 결산안(220829~221225)에서 이월된 금액</t>
  </si>
  <si>
    <t>예금 이자</t>
  </si>
  <si>
    <t>AB</t>
  </si>
  <si>
    <t>계</t>
  </si>
  <si>
    <t>총계</t>
  </si>
  <si>
    <t>지출</t>
  </si>
  <si>
    <t>담당(담당부서 or 담당인)</t>
  </si>
  <si>
    <t>사업명(대분류)</t>
  </si>
  <si>
    <t>항목(소분류)</t>
  </si>
  <si>
    <t>복사기 렌탈료</t>
  </si>
  <si>
    <t>A1</t>
  </si>
  <si>
    <t>99,000원 * 2달</t>
  </si>
  <si>
    <t>사업 홍보 및 관리</t>
  </si>
  <si>
    <t>사업 홍보 이벤트 상품</t>
  </si>
  <si>
    <t>-</t>
  </si>
  <si>
    <t>설문조사 사업 홍보 이벤트 상품</t>
  </si>
  <si>
    <t>홈페이지 관리</t>
  </si>
  <si>
    <t>홈페이지 유지보수</t>
  </si>
  <si>
    <t>C1</t>
  </si>
  <si>
    <t>18810원 * 2달</t>
  </si>
  <si>
    <t>학생복지위원회 LT</t>
  </si>
  <si>
    <t>숙소비</t>
  </si>
  <si>
    <t>D1</t>
  </si>
  <si>
    <t>식대비</t>
  </si>
  <si>
    <t>D2</t>
  </si>
  <si>
    <t>교통비</t>
  </si>
  <si>
    <t>D3</t>
  </si>
  <si>
    <t>통장 간 돈의 이동</t>
  </si>
  <si>
    <t>E1</t>
  </si>
  <si>
    <t>합계</t>
  </si>
  <si>
    <t>코인노래방팀</t>
  </si>
  <si>
    <t>코인노래방</t>
  </si>
  <si>
    <t>카드키 유지비</t>
  </si>
  <si>
    <t>F1</t>
  </si>
  <si>
    <t>19250원 * 2달</t>
  </si>
  <si>
    <t>전년도</t>
  </si>
  <si>
    <t>당해년도</t>
  </si>
  <si>
    <t>전년도 대비</t>
  </si>
  <si>
    <t>최종잔액</t>
  </si>
  <si>
    <t>학생</t>
  </si>
  <si>
    <t>본회계</t>
  </si>
  <si>
    <t>정기 이체 관리</t>
    <phoneticPr fontId="6" type="noConversion"/>
  </si>
  <si>
    <t>사무국</t>
    <phoneticPr fontId="6" type="noConversion"/>
  </si>
  <si>
    <t>B1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</si>
</sst>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7">
    <font>
      <sz val="10"/>
      <color rgb="FF00000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&quot;맑은 고딕&quot;"/>
      <family val="3"/>
      <charset val="129"/>
    </font>
    <font>
      <sz val="8"/>
      <name val="나눔명조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176" fontId="4" fillId="3" borderId="5" xfId="0" applyNumberFormat="1" applyFont="1" applyFill="1" applyBorder="1" applyAlignment="1">
      <alignment horizontal="center" vertical="center" wrapText="1"/>
    </xf>
    <xf numFmtId="177" fontId="4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wrapText="1"/>
    </xf>
    <xf numFmtId="176" fontId="5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4" fillId="2" borderId="9" xfId="0" applyNumberFormat="1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4" fillId="2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176" fontId="3" fillId="4" borderId="9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wrapText="1"/>
    </xf>
    <xf numFmtId="176" fontId="4" fillId="2" borderId="9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176" fontId="4" fillId="5" borderId="9" xfId="0" applyNumberFormat="1" applyFont="1" applyFill="1" applyBorder="1" applyAlignment="1">
      <alignment horizontal="center" vertical="center" wrapText="1"/>
    </xf>
    <xf numFmtId="177" fontId="4" fillId="5" borderId="9" xfId="0" applyNumberFormat="1" applyFont="1" applyFill="1" applyBorder="1" applyAlignment="1">
      <alignment horizontal="center" vertical="center" wrapText="1"/>
    </xf>
    <xf numFmtId="177" fontId="4" fillId="6" borderId="9" xfId="0" applyNumberFormat="1" applyFont="1" applyFill="1" applyBorder="1" applyAlignment="1">
      <alignment horizontal="center" vertical="center" wrapText="1"/>
    </xf>
    <xf numFmtId="177" fontId="3" fillId="4" borderId="9" xfId="0" applyNumberFormat="1" applyFont="1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horizontal="center" vertical="center"/>
    </xf>
    <xf numFmtId="177" fontId="4" fillId="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178" fontId="3" fillId="4" borderId="5" xfId="0" applyNumberFormat="1" applyFont="1" applyFill="1" applyBorder="1"/>
    <xf numFmtId="10" fontId="4" fillId="0" borderId="8" xfId="0" applyNumberFormat="1" applyFont="1" applyBorder="1" applyAlignment="1">
      <alignment horizontal="center" wrapText="1"/>
    </xf>
    <xf numFmtId="10" fontId="4" fillId="4" borderId="11" xfId="0" applyNumberFormat="1" applyFont="1" applyFill="1" applyBorder="1" applyAlignment="1">
      <alignment horizontal="center" wrapText="1"/>
    </xf>
    <xf numFmtId="178" fontId="4" fillId="9" borderId="5" xfId="0" applyNumberFormat="1" applyFont="1" applyFill="1" applyBorder="1" applyAlignment="1">
      <alignment horizontal="center" wrapText="1"/>
    </xf>
    <xf numFmtId="178" fontId="4" fillId="9" borderId="8" xfId="0" applyNumberFormat="1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/>
    </xf>
    <xf numFmtId="0" fontId="3" fillId="0" borderId="8" xfId="0" applyFont="1" applyBorder="1"/>
    <xf numFmtId="0" fontId="1" fillId="4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7" borderId="5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178" fontId="3" fillId="4" borderId="5" xfId="0" applyNumberFormat="1" applyFont="1" applyFill="1" applyBorder="1" applyAlignment="1">
      <alignment horizontal="center"/>
    </xf>
    <xf numFmtId="178" fontId="3" fillId="0" borderId="5" xfId="0" applyNumberFormat="1" applyFont="1" applyBorder="1" applyAlignment="1">
      <alignment horizontal="center"/>
    </xf>
    <xf numFmtId="178" fontId="4" fillId="0" borderId="8" xfId="0" applyNumberFormat="1" applyFont="1" applyBorder="1" applyAlignment="1">
      <alignment horizontal="center" wrapText="1"/>
    </xf>
    <xf numFmtId="176" fontId="3" fillId="4" borderId="5" xfId="0" applyNumberFormat="1" applyFont="1" applyFill="1" applyBorder="1" applyAlignment="1">
      <alignment horizontal="center"/>
    </xf>
    <xf numFmtId="176" fontId="4" fillId="0" borderId="8" xfId="0" applyNumberFormat="1" applyFont="1" applyBorder="1" applyAlignment="1">
      <alignment horizontal="center" wrapText="1"/>
    </xf>
    <xf numFmtId="178" fontId="3" fillId="9" borderId="8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4" xfId="0" applyFont="1" applyBorder="1"/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5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53"/>
  <sheetViews>
    <sheetView tabSelected="1" topLeftCell="G2" zoomScale="115" workbookViewId="0">
      <selection activeCell="K20" sqref="K20"/>
    </sheetView>
  </sheetViews>
  <sheetFormatPr baseColWidth="10" defaultColWidth="12.6640625" defaultRowHeight="15.75" customHeight="1"/>
  <cols>
    <col min="1" max="1" width="4.33203125" customWidth="1"/>
    <col min="2" max="2" width="18.83203125" customWidth="1"/>
    <col min="4" max="4" width="26" customWidth="1"/>
    <col min="5" max="5" width="6.83203125" customWidth="1"/>
    <col min="6" max="6" width="27.5" customWidth="1"/>
    <col min="7" max="7" width="9.6640625" customWidth="1"/>
    <col min="10" max="10" width="13" customWidth="1"/>
    <col min="11" max="11" width="48.1640625" customWidth="1"/>
    <col min="14" max="14" width="6.1640625" customWidth="1"/>
    <col min="15" max="15" width="16.1640625" customWidth="1"/>
  </cols>
  <sheetData>
    <row r="1" spans="1:24" ht="18">
      <c r="A1" s="1"/>
      <c r="B1" s="1"/>
      <c r="C1" s="2"/>
      <c r="D1" s="2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">
      <c r="A2" s="1"/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">
      <c r="A3" s="1"/>
      <c r="B3" s="74"/>
      <c r="C3" s="74"/>
      <c r="D3" s="74"/>
      <c r="E3" s="74"/>
      <c r="F3" s="74"/>
      <c r="G3" s="74"/>
      <c r="H3" s="74"/>
      <c r="I3" s="74"/>
      <c r="J3" s="74"/>
      <c r="K3" s="7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6.25" customHeight="1">
      <c r="A6" s="1"/>
      <c r="B6" s="1"/>
      <c r="C6" s="4"/>
      <c r="D6" s="75" t="s">
        <v>1</v>
      </c>
      <c r="E6" s="69"/>
      <c r="F6" s="69"/>
      <c r="G6" s="69"/>
      <c r="H6" s="69"/>
      <c r="I6" s="69"/>
      <c r="J6" s="69"/>
      <c r="K6" s="68"/>
      <c r="L6" s="1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</row>
    <row r="7" spans="1:24" ht="14">
      <c r="A7" s="1"/>
      <c r="B7" s="1"/>
      <c r="C7" s="4"/>
      <c r="D7" s="6" t="s">
        <v>2</v>
      </c>
      <c r="E7" s="7" t="s">
        <v>3</v>
      </c>
      <c r="F7" s="7" t="s">
        <v>4</v>
      </c>
      <c r="G7" s="8" t="s">
        <v>5</v>
      </c>
      <c r="H7" s="8" t="s">
        <v>6</v>
      </c>
      <c r="I7" s="8" t="s">
        <v>7</v>
      </c>
      <c r="J7" s="7" t="s">
        <v>8</v>
      </c>
      <c r="K7" s="7" t="s">
        <v>9</v>
      </c>
      <c r="L7" s="1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</row>
    <row r="8" spans="1:24" ht="14">
      <c r="A8" s="1"/>
      <c r="B8" s="1"/>
      <c r="C8" s="4"/>
      <c r="D8" s="76" t="s">
        <v>10</v>
      </c>
      <c r="E8" s="79" t="s">
        <v>11</v>
      </c>
      <c r="F8" s="7" t="s">
        <v>12</v>
      </c>
      <c r="G8" s="8" t="s">
        <v>13</v>
      </c>
      <c r="H8" s="8">
        <v>24354268</v>
      </c>
      <c r="I8" s="8">
        <v>6818310</v>
      </c>
      <c r="J8" s="9">
        <f t="shared" ref="J8:J11" si="0">I8/H8</f>
        <v>0.27996365975770654</v>
      </c>
      <c r="K8" s="7" t="s">
        <v>14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">
      <c r="A9" s="1"/>
      <c r="B9" s="1"/>
      <c r="C9" s="4"/>
      <c r="D9" s="77"/>
      <c r="E9" s="80"/>
      <c r="F9" s="7" t="s">
        <v>15</v>
      </c>
      <c r="G9" s="8" t="s">
        <v>16</v>
      </c>
      <c r="H9" s="8">
        <v>10910</v>
      </c>
      <c r="I9" s="8">
        <v>800</v>
      </c>
      <c r="J9" s="9">
        <f t="shared" si="0"/>
        <v>7.3327222731439046E-2</v>
      </c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">
      <c r="A10" s="1"/>
      <c r="B10" s="1"/>
      <c r="C10" s="4"/>
      <c r="D10" s="77"/>
      <c r="E10" s="81"/>
      <c r="F10" s="82" t="s">
        <v>17</v>
      </c>
      <c r="G10" s="81"/>
      <c r="H10" s="11">
        <f t="shared" ref="H10:I10" si="1">SUM(H8:H9)</f>
        <v>24365178</v>
      </c>
      <c r="I10" s="11">
        <f t="shared" si="1"/>
        <v>6819110</v>
      </c>
      <c r="J10" s="12">
        <f t="shared" si="0"/>
        <v>0.27987113412428177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">
      <c r="A11" s="1"/>
      <c r="B11" s="1"/>
      <c r="C11" s="4"/>
      <c r="D11" s="78"/>
      <c r="E11" s="83" t="s">
        <v>18</v>
      </c>
      <c r="F11" s="84"/>
      <c r="G11" s="81"/>
      <c r="H11" s="13">
        <f t="shared" ref="H11:I11" si="2">SUM(H10)</f>
        <v>24365178</v>
      </c>
      <c r="I11" s="13">
        <f t="shared" si="2"/>
        <v>6819110</v>
      </c>
      <c r="J11" s="14">
        <f t="shared" si="0"/>
        <v>0.27987113412428177</v>
      </c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7" customHeight="1">
      <c r="A13" s="1"/>
      <c r="B13" s="75" t="s">
        <v>19</v>
      </c>
      <c r="C13" s="69"/>
      <c r="D13" s="69"/>
      <c r="E13" s="69"/>
      <c r="F13" s="69"/>
      <c r="G13" s="69"/>
      <c r="H13" s="69"/>
      <c r="I13" s="69"/>
      <c r="J13" s="69"/>
      <c r="K13" s="68"/>
      <c r="L13" s="1"/>
      <c r="M13" s="15"/>
      <c r="N13" s="15"/>
      <c r="O13" s="15"/>
      <c r="P13" s="15"/>
      <c r="Q13" s="15"/>
      <c r="R13" s="15"/>
      <c r="S13" s="15"/>
      <c r="T13" s="1"/>
      <c r="U13" s="1"/>
      <c r="V13" s="1"/>
      <c r="W13" s="1"/>
      <c r="X13" s="1"/>
    </row>
    <row r="14" spans="1:24" ht="28">
      <c r="A14" s="1"/>
      <c r="B14" s="16" t="s">
        <v>2</v>
      </c>
      <c r="C14" s="17" t="s">
        <v>20</v>
      </c>
      <c r="D14" s="16" t="s">
        <v>21</v>
      </c>
      <c r="E14" s="16" t="s">
        <v>3</v>
      </c>
      <c r="F14" s="16" t="s">
        <v>22</v>
      </c>
      <c r="G14" s="18" t="s">
        <v>5</v>
      </c>
      <c r="H14" s="8" t="s">
        <v>6</v>
      </c>
      <c r="I14" s="8" t="s">
        <v>7</v>
      </c>
      <c r="J14" s="16" t="s">
        <v>8</v>
      </c>
      <c r="K14" s="16" t="s">
        <v>9</v>
      </c>
      <c r="L14" s="1"/>
      <c r="M14" s="15"/>
      <c r="N14" s="15"/>
      <c r="O14" s="15"/>
      <c r="P14" s="19"/>
      <c r="Q14" s="20"/>
      <c r="R14" s="21"/>
      <c r="S14" s="15"/>
      <c r="T14" s="1"/>
      <c r="U14" s="1"/>
      <c r="V14" s="1"/>
      <c r="W14" s="1"/>
      <c r="X14" s="1"/>
    </row>
    <row r="15" spans="1:24" ht="17">
      <c r="A15" s="1"/>
      <c r="B15" s="76" t="s">
        <v>10</v>
      </c>
      <c r="C15" s="90" t="s">
        <v>56</v>
      </c>
      <c r="D15" s="89" t="s">
        <v>55</v>
      </c>
      <c r="E15" s="16" t="s">
        <v>11</v>
      </c>
      <c r="F15" s="16" t="s">
        <v>23</v>
      </c>
      <c r="G15" s="18" t="s">
        <v>24</v>
      </c>
      <c r="H15" s="18">
        <v>198000</v>
      </c>
      <c r="I15" s="18">
        <v>198000</v>
      </c>
      <c r="J15" s="22">
        <f>I15/H15</f>
        <v>1</v>
      </c>
      <c r="K15" s="23" t="s">
        <v>25</v>
      </c>
      <c r="L15" s="1"/>
      <c r="M15" s="15"/>
      <c r="N15" s="15"/>
      <c r="O15" s="15"/>
      <c r="P15" s="19"/>
      <c r="Q15" s="20"/>
      <c r="R15" s="21"/>
      <c r="S15" s="24"/>
      <c r="T15" s="1"/>
      <c r="U15" s="1"/>
      <c r="V15" s="1"/>
      <c r="W15" s="1"/>
      <c r="X15" s="1"/>
    </row>
    <row r="16" spans="1:24" ht="17">
      <c r="A16" s="1"/>
      <c r="B16" s="77"/>
      <c r="C16" s="77"/>
      <c r="D16" s="77"/>
      <c r="E16" s="67" t="s">
        <v>17</v>
      </c>
      <c r="F16" s="68"/>
      <c r="G16" s="25"/>
      <c r="H16" s="25">
        <f t="shared" ref="H16:I16" si="3">SUM(H15)</f>
        <v>198000</v>
      </c>
      <c r="I16" s="25">
        <f t="shared" si="3"/>
        <v>198000</v>
      </c>
      <c r="J16" s="26">
        <f t="shared" ref="J16" si="4">I16/H16</f>
        <v>1</v>
      </c>
      <c r="K16" s="23"/>
      <c r="L16" s="1"/>
      <c r="M16" s="15"/>
      <c r="N16" s="15"/>
      <c r="O16" s="15"/>
      <c r="P16" s="19"/>
      <c r="Q16" s="20"/>
      <c r="R16" s="21"/>
      <c r="S16" s="24"/>
      <c r="T16" s="1"/>
      <c r="U16" s="1"/>
      <c r="V16" s="1"/>
      <c r="W16" s="1"/>
      <c r="X16" s="1"/>
    </row>
    <row r="17" spans="1:24" ht="17">
      <c r="A17" s="1"/>
      <c r="B17" s="77"/>
      <c r="C17" s="77"/>
      <c r="D17" s="86" t="s">
        <v>26</v>
      </c>
      <c r="E17" s="5" t="s">
        <v>11</v>
      </c>
      <c r="F17" s="5" t="s">
        <v>27</v>
      </c>
      <c r="G17" s="91" t="s">
        <v>57</v>
      </c>
      <c r="H17" s="18">
        <v>100000</v>
      </c>
      <c r="I17" s="18">
        <v>90000</v>
      </c>
      <c r="J17" s="28">
        <f t="shared" ref="J17:J24" si="5">I17/H17</f>
        <v>0.9</v>
      </c>
      <c r="K17" s="16" t="s">
        <v>29</v>
      </c>
      <c r="L17" s="1"/>
      <c r="M17" s="15"/>
      <c r="N17" s="15"/>
      <c r="O17" s="15"/>
      <c r="P17" s="19"/>
      <c r="Q17" s="20"/>
      <c r="R17" s="21"/>
      <c r="S17" s="24"/>
      <c r="T17" s="1"/>
      <c r="U17" s="1"/>
      <c r="V17" s="1"/>
      <c r="W17" s="1"/>
      <c r="X17" s="1"/>
    </row>
    <row r="18" spans="1:24" ht="17">
      <c r="A18" s="1"/>
      <c r="B18" s="77"/>
      <c r="C18" s="77"/>
      <c r="D18" s="78"/>
      <c r="E18" s="67" t="s">
        <v>17</v>
      </c>
      <c r="F18" s="69"/>
      <c r="G18" s="27"/>
      <c r="H18" s="25">
        <f t="shared" ref="H18:I18" si="6">SUM(H17)</f>
        <v>100000</v>
      </c>
      <c r="I18" s="25">
        <f t="shared" si="6"/>
        <v>90000</v>
      </c>
      <c r="J18" s="26">
        <f t="shared" si="5"/>
        <v>0.9</v>
      </c>
      <c r="K18" s="23"/>
      <c r="L18" s="1"/>
      <c r="M18" s="15"/>
      <c r="N18" s="15"/>
      <c r="O18" s="15"/>
      <c r="P18" s="19"/>
      <c r="Q18" s="20"/>
      <c r="R18" s="21"/>
      <c r="S18" s="24"/>
      <c r="T18" s="1"/>
      <c r="U18" s="1"/>
      <c r="V18" s="1"/>
      <c r="W18" s="1"/>
      <c r="X18" s="1"/>
    </row>
    <row r="19" spans="1:24" ht="17">
      <c r="A19" s="1"/>
      <c r="B19" s="77"/>
      <c r="C19" s="77"/>
      <c r="D19" s="86" t="s">
        <v>30</v>
      </c>
      <c r="E19" s="16" t="s">
        <v>11</v>
      </c>
      <c r="F19" s="16" t="s">
        <v>31</v>
      </c>
      <c r="G19" s="18" t="s">
        <v>32</v>
      </c>
      <c r="H19" s="18">
        <v>37620</v>
      </c>
      <c r="I19" s="18">
        <v>37620</v>
      </c>
      <c r="J19" s="28">
        <f t="shared" si="5"/>
        <v>1</v>
      </c>
      <c r="K19" s="23" t="s">
        <v>33</v>
      </c>
      <c r="L19" s="1"/>
      <c r="M19" s="15"/>
      <c r="N19" s="15"/>
      <c r="O19" s="15"/>
      <c r="P19" s="19"/>
      <c r="Q19" s="20"/>
      <c r="R19" s="21"/>
      <c r="S19" s="24"/>
      <c r="T19" s="1"/>
      <c r="U19" s="1"/>
      <c r="V19" s="1"/>
      <c r="W19" s="1"/>
      <c r="X19" s="1"/>
    </row>
    <row r="20" spans="1:24" ht="17">
      <c r="A20" s="1"/>
      <c r="B20" s="77"/>
      <c r="C20" s="77"/>
      <c r="D20" s="78"/>
      <c r="E20" s="67" t="s">
        <v>17</v>
      </c>
      <c r="F20" s="68"/>
      <c r="G20" s="25"/>
      <c r="H20" s="25">
        <f t="shared" ref="H20:I20" si="7">SUM(H19)</f>
        <v>37620</v>
      </c>
      <c r="I20" s="25">
        <f t="shared" si="7"/>
        <v>37620</v>
      </c>
      <c r="J20" s="29">
        <f t="shared" si="5"/>
        <v>1</v>
      </c>
      <c r="K20" s="23"/>
      <c r="L20" s="1"/>
      <c r="M20" s="15"/>
      <c r="N20" s="15"/>
      <c r="O20" s="15"/>
      <c r="P20" s="19"/>
      <c r="Q20" s="20"/>
      <c r="R20" s="21"/>
      <c r="S20" s="24"/>
      <c r="T20" s="1"/>
      <c r="U20" s="1"/>
      <c r="V20" s="1"/>
      <c r="W20" s="1"/>
      <c r="X20" s="1"/>
    </row>
    <row r="21" spans="1:24" ht="17">
      <c r="A21" s="1"/>
      <c r="B21" s="77"/>
      <c r="C21" s="77"/>
      <c r="D21" s="86" t="s">
        <v>34</v>
      </c>
      <c r="E21" s="16" t="s">
        <v>11</v>
      </c>
      <c r="F21" s="16" t="s">
        <v>35</v>
      </c>
      <c r="G21" s="18" t="s">
        <v>36</v>
      </c>
      <c r="H21" s="18">
        <v>1500000</v>
      </c>
      <c r="I21" s="18">
        <v>1500000</v>
      </c>
      <c r="J21" s="28">
        <f t="shared" si="5"/>
        <v>1</v>
      </c>
      <c r="K21" s="16"/>
      <c r="L21" s="1"/>
      <c r="M21" s="15"/>
      <c r="N21" s="15"/>
      <c r="O21" s="15"/>
      <c r="P21" s="19"/>
      <c r="Q21" s="20"/>
      <c r="R21" s="21"/>
      <c r="S21" s="15"/>
      <c r="T21" s="1"/>
      <c r="U21" s="1"/>
      <c r="V21" s="1"/>
      <c r="W21" s="1"/>
      <c r="X21" s="1"/>
    </row>
    <row r="22" spans="1:24" ht="17">
      <c r="A22" s="1"/>
      <c r="B22" s="77"/>
      <c r="C22" s="77"/>
      <c r="D22" s="77"/>
      <c r="E22" s="16" t="s">
        <v>11</v>
      </c>
      <c r="F22" s="16" t="s">
        <v>37</v>
      </c>
      <c r="G22" s="18" t="s">
        <v>38</v>
      </c>
      <c r="H22" s="18">
        <v>1200000</v>
      </c>
      <c r="I22" s="18">
        <v>500000</v>
      </c>
      <c r="J22" s="28">
        <f t="shared" si="5"/>
        <v>0.41666666666666669</v>
      </c>
      <c r="K22" s="16"/>
      <c r="L22" s="1"/>
      <c r="M22" s="15"/>
      <c r="N22" s="15"/>
      <c r="O22" s="15"/>
      <c r="P22" s="19"/>
      <c r="Q22" s="20"/>
      <c r="R22" s="21"/>
      <c r="S22" s="15"/>
      <c r="T22" s="1"/>
      <c r="U22" s="1"/>
      <c r="V22" s="1"/>
      <c r="W22" s="1"/>
      <c r="X22" s="1"/>
    </row>
    <row r="23" spans="1:24" ht="17">
      <c r="A23" s="1"/>
      <c r="B23" s="77"/>
      <c r="C23" s="77"/>
      <c r="D23" s="77"/>
      <c r="E23" s="16" t="s">
        <v>11</v>
      </c>
      <c r="F23" s="16" t="s">
        <v>39</v>
      </c>
      <c r="G23" s="18" t="s">
        <v>40</v>
      </c>
      <c r="H23" s="18">
        <v>300000</v>
      </c>
      <c r="I23" s="18">
        <v>300000</v>
      </c>
      <c r="J23" s="22">
        <f t="shared" si="5"/>
        <v>1</v>
      </c>
      <c r="K23" s="16"/>
      <c r="L23" s="1"/>
      <c r="M23" s="15"/>
      <c r="N23" s="15"/>
      <c r="O23" s="15"/>
      <c r="P23" s="19"/>
      <c r="Q23" s="20"/>
      <c r="R23" s="21"/>
      <c r="S23" s="15"/>
      <c r="T23" s="1"/>
      <c r="U23" s="1"/>
      <c r="V23" s="1"/>
      <c r="W23" s="1"/>
      <c r="X23" s="1"/>
    </row>
    <row r="24" spans="1:24" ht="13">
      <c r="A24" s="1"/>
      <c r="B24" s="77"/>
      <c r="C24" s="77"/>
      <c r="D24" s="78"/>
      <c r="E24" s="70" t="s">
        <v>17</v>
      </c>
      <c r="F24" s="68"/>
      <c r="G24" s="25"/>
      <c r="H24" s="25">
        <f t="shared" ref="H24:I24" si="8">SUM(H21:H23)</f>
        <v>3000000</v>
      </c>
      <c r="I24" s="25">
        <f t="shared" si="8"/>
        <v>2300000</v>
      </c>
      <c r="J24" s="26">
        <f t="shared" si="5"/>
        <v>0.76666666666666672</v>
      </c>
      <c r="K24" s="23"/>
      <c r="L24" s="1"/>
      <c r="M24" s="15"/>
      <c r="N24" s="15"/>
      <c r="O24" s="15"/>
      <c r="P24" s="15"/>
      <c r="Q24" s="15"/>
      <c r="R24" s="15"/>
      <c r="S24" s="15"/>
      <c r="T24" s="1"/>
      <c r="U24" s="1"/>
      <c r="V24" s="1"/>
      <c r="W24" s="1"/>
      <c r="X24" s="1"/>
    </row>
    <row r="25" spans="1:24" ht="14">
      <c r="A25" s="1"/>
      <c r="B25" s="77"/>
      <c r="C25" s="77"/>
      <c r="D25" s="79" t="s">
        <v>41</v>
      </c>
      <c r="E25" s="30" t="s">
        <v>11</v>
      </c>
      <c r="F25" s="31" t="s">
        <v>41</v>
      </c>
      <c r="G25" s="32" t="s">
        <v>42</v>
      </c>
      <c r="H25" s="32">
        <v>0</v>
      </c>
      <c r="I25" s="32">
        <v>0</v>
      </c>
      <c r="J25" s="33" t="s">
        <v>28</v>
      </c>
      <c r="K25" s="16"/>
      <c r="L25" s="1"/>
      <c r="M25" s="1"/>
      <c r="N25" s="1"/>
      <c r="O25" s="1"/>
      <c r="P25" s="1"/>
      <c r="Q25" s="34"/>
      <c r="R25" s="1"/>
      <c r="S25" s="35"/>
      <c r="T25" s="1"/>
      <c r="U25" s="1"/>
      <c r="V25" s="1"/>
      <c r="W25" s="1"/>
      <c r="X25" s="1"/>
    </row>
    <row r="26" spans="1:24" ht="14">
      <c r="A26" s="1"/>
      <c r="B26" s="77"/>
      <c r="C26" s="77"/>
      <c r="D26" s="81"/>
      <c r="E26" s="71" t="s">
        <v>17</v>
      </c>
      <c r="F26" s="69"/>
      <c r="G26" s="36"/>
      <c r="H26" s="37">
        <f t="shared" ref="H26:I26" si="9">SUM(H25)</f>
        <v>0</v>
      </c>
      <c r="I26" s="37">
        <f t="shared" si="9"/>
        <v>0</v>
      </c>
      <c r="J26" s="38" t="s">
        <v>28</v>
      </c>
      <c r="K26" s="16"/>
      <c r="L26" s="1"/>
      <c r="M26" s="1"/>
      <c r="N26" s="1"/>
      <c r="O26" s="1"/>
      <c r="P26" s="1"/>
      <c r="Q26" s="34"/>
      <c r="R26" s="1"/>
      <c r="S26" s="35"/>
      <c r="T26" s="1"/>
      <c r="U26" s="1"/>
      <c r="V26" s="1"/>
      <c r="W26" s="1"/>
      <c r="X26" s="1"/>
    </row>
    <row r="27" spans="1:24" ht="13">
      <c r="A27" s="1"/>
      <c r="B27" s="77"/>
      <c r="C27" s="77"/>
      <c r="D27" s="72" t="s">
        <v>43</v>
      </c>
      <c r="E27" s="69"/>
      <c r="F27" s="68"/>
      <c r="G27" s="39"/>
      <c r="H27" s="39">
        <f t="shared" ref="H27:I27" si="10">SUM(H16,H18,H20,H24,H26)</f>
        <v>3335620</v>
      </c>
      <c r="I27" s="39">
        <f t="shared" si="10"/>
        <v>2625620</v>
      </c>
      <c r="J27" s="40">
        <f t="shared" ref="J27:J31" si="11">I27/H27</f>
        <v>0.78714601783176741</v>
      </c>
      <c r="K27" s="23"/>
      <c r="L27" s="1"/>
      <c r="M27" s="15"/>
      <c r="N27" s="15"/>
      <c r="O27" s="15"/>
      <c r="P27" s="15"/>
      <c r="Q27" s="15"/>
      <c r="R27" s="15"/>
      <c r="S27" s="15"/>
      <c r="T27" s="1"/>
      <c r="U27" s="1"/>
      <c r="V27" s="1"/>
      <c r="W27" s="1"/>
      <c r="X27" s="1"/>
    </row>
    <row r="28" spans="1:24" ht="14">
      <c r="A28" s="1"/>
      <c r="B28" s="77"/>
      <c r="C28" s="85" t="s">
        <v>44</v>
      </c>
      <c r="D28" s="85" t="s">
        <v>45</v>
      </c>
      <c r="E28" s="16" t="s">
        <v>11</v>
      </c>
      <c r="F28" s="16" t="s">
        <v>46</v>
      </c>
      <c r="G28" s="18" t="s">
        <v>47</v>
      </c>
      <c r="H28" s="18">
        <v>38500</v>
      </c>
      <c r="I28" s="18">
        <v>38500</v>
      </c>
      <c r="J28" s="22">
        <f t="shared" si="11"/>
        <v>1</v>
      </c>
      <c r="K28" s="16" t="s">
        <v>48</v>
      </c>
      <c r="L28" s="1"/>
      <c r="M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">
      <c r="A29" s="1"/>
      <c r="B29" s="77"/>
      <c r="C29" s="77"/>
      <c r="D29" s="78"/>
      <c r="E29" s="67" t="s">
        <v>17</v>
      </c>
      <c r="F29" s="68"/>
      <c r="G29" s="25"/>
      <c r="H29" s="25">
        <f t="shared" ref="H29:I29" si="12">SUM(H28)</f>
        <v>38500</v>
      </c>
      <c r="I29" s="25">
        <f t="shared" si="12"/>
        <v>38500</v>
      </c>
      <c r="J29" s="41">
        <f t="shared" si="11"/>
        <v>1</v>
      </c>
      <c r="K29" s="1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">
      <c r="A30" s="1"/>
      <c r="B30" s="77"/>
      <c r="C30" s="78"/>
      <c r="D30" s="72" t="s">
        <v>43</v>
      </c>
      <c r="E30" s="69"/>
      <c r="F30" s="68"/>
      <c r="G30" s="39"/>
      <c r="H30" s="39">
        <f t="shared" ref="H30:I30" si="13">SUM(H29)</f>
        <v>38500</v>
      </c>
      <c r="I30" s="39">
        <f t="shared" si="13"/>
        <v>38500</v>
      </c>
      <c r="J30" s="40">
        <f t="shared" si="11"/>
        <v>1</v>
      </c>
      <c r="K30" s="4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">
      <c r="A31" s="1"/>
      <c r="B31" s="78"/>
      <c r="C31" s="88" t="s">
        <v>18</v>
      </c>
      <c r="D31" s="69"/>
      <c r="E31" s="69"/>
      <c r="F31" s="68"/>
      <c r="G31" s="43"/>
      <c r="H31" s="43">
        <f t="shared" ref="H31:I31" si="14">SUM(H27,H30)</f>
        <v>3374120</v>
      </c>
      <c r="I31" s="43">
        <f t="shared" si="14"/>
        <v>2664120</v>
      </c>
      <c r="J31" s="44">
        <f t="shared" si="11"/>
        <v>0.78957476319751518</v>
      </c>
      <c r="K31" s="4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">
      <c r="A35" s="1"/>
      <c r="B35" s="1"/>
      <c r="C35" s="1"/>
      <c r="D35" s="1"/>
      <c r="E35" s="1"/>
      <c r="F35" s="1"/>
      <c r="G35" s="1"/>
      <c r="H35" s="45" t="s">
        <v>18</v>
      </c>
      <c r="I35" s="46" t="s">
        <v>49</v>
      </c>
      <c r="J35" s="46" t="s">
        <v>50</v>
      </c>
      <c r="K35" s="47" t="s">
        <v>51</v>
      </c>
      <c r="L35" s="4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">
      <c r="A36" s="1"/>
      <c r="B36" s="1"/>
      <c r="C36" s="1"/>
      <c r="D36" s="1"/>
      <c r="E36" s="1"/>
      <c r="F36" s="1"/>
      <c r="G36" s="1"/>
      <c r="H36" s="49" t="s">
        <v>1</v>
      </c>
      <c r="I36" s="50">
        <f t="shared" ref="I36:J36" si="15">H11</f>
        <v>24365178</v>
      </c>
      <c r="J36" s="50">
        <f t="shared" si="15"/>
        <v>6819110</v>
      </c>
      <c r="K36" s="51">
        <f t="shared" ref="K36:K37" si="16">J36/I36</f>
        <v>0.27987113412428177</v>
      </c>
      <c r="L36" s="5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">
      <c r="A37" s="1"/>
      <c r="B37" s="1"/>
      <c r="C37" s="1"/>
      <c r="D37" s="1"/>
      <c r="E37" s="1"/>
      <c r="F37" s="1"/>
      <c r="G37" s="1"/>
      <c r="H37" s="49" t="s">
        <v>19</v>
      </c>
      <c r="I37" s="50">
        <f t="shared" ref="I37:J37" si="17">H31</f>
        <v>3374120</v>
      </c>
      <c r="J37" s="50">
        <f t="shared" si="17"/>
        <v>2664120</v>
      </c>
      <c r="K37" s="51">
        <f t="shared" si="16"/>
        <v>0.78957476319751518</v>
      </c>
      <c r="L37" s="5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3">
      <c r="A38" s="1"/>
      <c r="B38" s="1"/>
      <c r="C38" s="1"/>
      <c r="D38" s="1"/>
      <c r="E38" s="1"/>
      <c r="F38" s="1"/>
      <c r="G38" s="1"/>
      <c r="H38" s="87" t="s">
        <v>52</v>
      </c>
      <c r="I38" s="81"/>
      <c r="J38" s="53">
        <f>J36-J37</f>
        <v>4154990</v>
      </c>
      <c r="K38" s="54"/>
      <c r="L38" s="5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">
      <c r="A39" s="1"/>
      <c r="B39" s="1"/>
      <c r="C39" s="1"/>
      <c r="D39" s="1"/>
      <c r="E39" s="1"/>
      <c r="F39" s="1"/>
      <c r="G39" s="1"/>
      <c r="H39" s="56"/>
      <c r="I39" s="56"/>
      <c r="J39" s="56"/>
      <c r="K39" s="56"/>
      <c r="L39" s="5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">
      <c r="A40" s="1"/>
      <c r="B40" s="1"/>
      <c r="C40" s="1"/>
      <c r="D40" s="1"/>
      <c r="E40" s="1"/>
      <c r="F40" s="1"/>
      <c r="G40" s="1"/>
      <c r="H40" s="58" t="s">
        <v>53</v>
      </c>
      <c r="I40" s="59" t="s">
        <v>49</v>
      </c>
      <c r="J40" s="59" t="s">
        <v>50</v>
      </c>
      <c r="K40" s="60" t="s">
        <v>51</v>
      </c>
      <c r="L40" s="4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">
      <c r="A41" s="1"/>
      <c r="B41" s="1"/>
      <c r="C41" s="1"/>
      <c r="D41" s="1"/>
      <c r="E41" s="1"/>
      <c r="F41" s="1"/>
      <c r="G41" s="1"/>
      <c r="H41" s="49" t="s">
        <v>1</v>
      </c>
      <c r="I41" s="61" t="s">
        <v>28</v>
      </c>
      <c r="J41" s="62" t="s">
        <v>28</v>
      </c>
      <c r="K41" s="63" t="s">
        <v>28</v>
      </c>
      <c r="L41" s="5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">
      <c r="A42" s="1"/>
      <c r="B42" s="1"/>
      <c r="C42" s="1"/>
      <c r="D42" s="1"/>
      <c r="E42" s="1"/>
      <c r="F42" s="1"/>
      <c r="G42" s="1"/>
      <c r="H42" s="49" t="s">
        <v>19</v>
      </c>
      <c r="I42" s="61" t="s">
        <v>28</v>
      </c>
      <c r="J42" s="64" t="s">
        <v>28</v>
      </c>
      <c r="K42" s="63" t="s">
        <v>28</v>
      </c>
      <c r="L42" s="4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">
      <c r="A43" s="1"/>
      <c r="B43" s="1"/>
      <c r="C43" s="1"/>
      <c r="D43" s="1"/>
      <c r="E43" s="1"/>
      <c r="F43" s="1"/>
      <c r="G43" s="1"/>
      <c r="H43" s="87" t="s">
        <v>52</v>
      </c>
      <c r="I43" s="81"/>
      <c r="J43" s="53" t="s">
        <v>28</v>
      </c>
      <c r="K43" s="54"/>
      <c r="L43" s="5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3">
      <c r="A44" s="1"/>
      <c r="B44" s="1"/>
      <c r="C44" s="1"/>
      <c r="D44" s="1"/>
      <c r="E44" s="1"/>
      <c r="F44" s="1"/>
      <c r="G44" s="1"/>
      <c r="H44" s="56"/>
      <c r="I44" s="56"/>
      <c r="J44" s="56"/>
      <c r="K44" s="56"/>
      <c r="L44" s="5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">
      <c r="A45" s="1"/>
      <c r="B45" s="1"/>
      <c r="C45" s="1"/>
      <c r="D45" s="1"/>
      <c r="E45" s="1"/>
      <c r="F45" s="1"/>
      <c r="G45" s="1"/>
      <c r="H45" s="58" t="s">
        <v>54</v>
      </c>
      <c r="I45" s="59" t="s">
        <v>49</v>
      </c>
      <c r="J45" s="59" t="s">
        <v>50</v>
      </c>
      <c r="K45" s="60" t="s">
        <v>51</v>
      </c>
      <c r="L45" s="4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">
      <c r="A46" s="1"/>
      <c r="B46" s="1"/>
      <c r="C46" s="1"/>
      <c r="D46" s="1"/>
      <c r="E46" s="1"/>
      <c r="F46" s="1"/>
      <c r="G46" s="1"/>
      <c r="H46" s="49" t="s">
        <v>1</v>
      </c>
      <c r="I46" s="61" t="s">
        <v>28</v>
      </c>
      <c r="J46" s="62" t="s">
        <v>28</v>
      </c>
      <c r="K46" s="63" t="s">
        <v>28</v>
      </c>
      <c r="L46" s="4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">
      <c r="A47" s="1"/>
      <c r="B47" s="1"/>
      <c r="C47" s="1"/>
      <c r="D47" s="1"/>
      <c r="E47" s="1"/>
      <c r="F47" s="1"/>
      <c r="G47" s="1"/>
      <c r="H47" s="49" t="s">
        <v>19</v>
      </c>
      <c r="I47" s="61" t="s">
        <v>28</v>
      </c>
      <c r="J47" s="64" t="s">
        <v>28</v>
      </c>
      <c r="K47" s="65" t="s">
        <v>28</v>
      </c>
      <c r="L47" s="4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">
      <c r="A48" s="1"/>
      <c r="B48" s="1"/>
      <c r="C48" s="1"/>
      <c r="D48" s="1"/>
      <c r="E48" s="1"/>
      <c r="F48" s="1"/>
      <c r="G48" s="1"/>
      <c r="H48" s="87" t="s">
        <v>52</v>
      </c>
      <c r="I48" s="81"/>
      <c r="J48" s="53" t="s">
        <v>28</v>
      </c>
      <c r="K48" s="54"/>
      <c r="L48" s="5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3">
      <c r="A49" s="1"/>
      <c r="B49" s="1"/>
      <c r="C49" s="1"/>
      <c r="D49" s="1"/>
      <c r="E49" s="1"/>
      <c r="F49" s="1"/>
      <c r="G49" s="1"/>
      <c r="H49" s="56"/>
      <c r="I49" s="56"/>
      <c r="J49" s="56"/>
      <c r="K49" s="56"/>
      <c r="L49" s="5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">
      <c r="A50" s="1"/>
      <c r="B50" s="1"/>
      <c r="C50" s="1"/>
      <c r="D50" s="1"/>
      <c r="E50" s="1"/>
      <c r="F50" s="1"/>
      <c r="G50" s="1"/>
      <c r="H50" s="58" t="s">
        <v>11</v>
      </c>
      <c r="I50" s="59" t="s">
        <v>49</v>
      </c>
      <c r="J50" s="59" t="s">
        <v>50</v>
      </c>
      <c r="K50" s="60" t="s">
        <v>51</v>
      </c>
      <c r="L50" s="4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">
      <c r="A51" s="1"/>
      <c r="B51" s="1"/>
      <c r="C51" s="1"/>
      <c r="D51" s="1"/>
      <c r="E51" s="1"/>
      <c r="F51" s="1"/>
      <c r="G51" s="1"/>
      <c r="H51" s="49" t="s">
        <v>1</v>
      </c>
      <c r="I51" s="50">
        <f t="shared" ref="I51:J51" si="18">H11</f>
        <v>24365178</v>
      </c>
      <c r="J51" s="50">
        <f t="shared" si="18"/>
        <v>6819110</v>
      </c>
      <c r="K51" s="51">
        <f t="shared" ref="K51:K52" si="19">J51/I51</f>
        <v>0.27987113412428177</v>
      </c>
      <c r="L51" s="5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">
      <c r="A52" s="1"/>
      <c r="B52" s="1"/>
      <c r="C52" s="1"/>
      <c r="D52" s="1"/>
      <c r="E52" s="1"/>
      <c r="F52" s="1"/>
      <c r="G52" s="1"/>
      <c r="H52" s="49" t="s">
        <v>19</v>
      </c>
      <c r="I52" s="50">
        <f t="shared" ref="I52:J52" si="20">H31</f>
        <v>3374120</v>
      </c>
      <c r="J52" s="50">
        <f t="shared" si="20"/>
        <v>2664120</v>
      </c>
      <c r="K52" s="51">
        <f t="shared" si="19"/>
        <v>0.78957476319751518</v>
      </c>
      <c r="L52" s="5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">
      <c r="A53" s="1"/>
      <c r="B53" s="1"/>
      <c r="C53" s="1"/>
      <c r="D53" s="1"/>
      <c r="E53" s="1"/>
      <c r="F53" s="1"/>
      <c r="G53" s="1"/>
      <c r="H53" s="87" t="s">
        <v>52</v>
      </c>
      <c r="I53" s="81"/>
      <c r="J53" s="53">
        <f>J51-J52</f>
        <v>4154990</v>
      </c>
      <c r="K53" s="66"/>
      <c r="L53" s="5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mergeCells count="29">
    <mergeCell ref="H48:I48"/>
    <mergeCell ref="H53:I53"/>
    <mergeCell ref="C28:C30"/>
    <mergeCell ref="D28:D29"/>
    <mergeCell ref="E29:F29"/>
    <mergeCell ref="D30:F30"/>
    <mergeCell ref="C31:F31"/>
    <mergeCell ref="H38:I38"/>
    <mergeCell ref="H43:I43"/>
    <mergeCell ref="D27:F27"/>
    <mergeCell ref="B2:K3"/>
    <mergeCell ref="D6:K6"/>
    <mergeCell ref="D8:D11"/>
    <mergeCell ref="E8:E10"/>
    <mergeCell ref="F10:G10"/>
    <mergeCell ref="E11:G11"/>
    <mergeCell ref="B13:K13"/>
    <mergeCell ref="B15:B31"/>
    <mergeCell ref="C15:C27"/>
    <mergeCell ref="D15:D16"/>
    <mergeCell ref="D17:D18"/>
    <mergeCell ref="D19:D20"/>
    <mergeCell ref="D21:D24"/>
    <mergeCell ref="D25:D26"/>
    <mergeCell ref="E16:F16"/>
    <mergeCell ref="E18:F18"/>
    <mergeCell ref="E20:F20"/>
    <mergeCell ref="E24:F24"/>
    <mergeCell ref="E26:F26"/>
  </mergeCells>
  <phoneticPr fontId="6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2022-12-25T10:03:47Z</dcterms:modified>
</cp:coreProperties>
</file>