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oeunjun/Desktop/22하반기 제출서류/"/>
    </mc:Choice>
  </mc:AlternateContent>
  <xr:revisionPtr revIDLastSave="0" documentId="13_ncr:1_{24181794-8EF8-4347-83B8-686311182FC0}" xr6:coauthVersionLast="47" xr6:coauthVersionMax="47" xr10:uidLastSave="{00000000-0000-0000-0000-000000000000}"/>
  <bookViews>
    <workbookView xWindow="1620" yWindow="500" windowWidth="26900" windowHeight="16340" xr2:uid="{00000000-000D-0000-FFFF-FFFF00000000}"/>
  </bookViews>
  <sheets>
    <sheet name="시트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6" i="1" l="1"/>
  <c r="J106" i="1"/>
  <c r="H106" i="1"/>
  <c r="J104" i="1"/>
  <c r="J105" i="1"/>
  <c r="I105" i="1" l="1"/>
  <c r="H105" i="1"/>
  <c r="I17" i="1"/>
  <c r="J16" i="1"/>
  <c r="H17" i="1"/>
  <c r="H140" i="1" l="1"/>
  <c r="J140" i="1" s="1"/>
  <c r="J139" i="1"/>
  <c r="H138" i="1"/>
  <c r="J138" i="1" s="1"/>
  <c r="J137" i="1"/>
  <c r="J136" i="1"/>
  <c r="J135" i="1"/>
  <c r="J134" i="1"/>
  <c r="J133" i="1"/>
  <c r="J132" i="1"/>
  <c r="J131" i="1"/>
  <c r="I130" i="1"/>
  <c r="H130" i="1"/>
  <c r="J130" i="1" s="1"/>
  <c r="J129" i="1"/>
  <c r="J128" i="1"/>
  <c r="J127" i="1"/>
  <c r="J126" i="1"/>
  <c r="J125" i="1"/>
  <c r="J124" i="1"/>
  <c r="J123" i="1"/>
  <c r="J122" i="1"/>
  <c r="J121" i="1"/>
  <c r="I120" i="1"/>
  <c r="H120" i="1"/>
  <c r="J120" i="1" s="1"/>
  <c r="J119" i="1"/>
  <c r="J118" i="1"/>
  <c r="J117" i="1"/>
  <c r="J116" i="1"/>
  <c r="J115" i="1"/>
  <c r="J114" i="1"/>
  <c r="J113" i="1"/>
  <c r="J112" i="1"/>
  <c r="J111" i="1"/>
  <c r="J110" i="1"/>
  <c r="I108" i="1"/>
  <c r="I109" i="1" s="1"/>
  <c r="H108" i="1"/>
  <c r="H109" i="1" s="1"/>
  <c r="J109" i="1" s="1"/>
  <c r="J107" i="1"/>
  <c r="I103" i="1"/>
  <c r="H102" i="1"/>
  <c r="J102" i="1" s="1"/>
  <c r="J101" i="1"/>
  <c r="J100" i="1"/>
  <c r="J99" i="1"/>
  <c r="J98" i="1"/>
  <c r="J97" i="1"/>
  <c r="H95" i="1"/>
  <c r="J95" i="1" s="1"/>
  <c r="J94" i="1"/>
  <c r="I95" i="1"/>
  <c r="J93" i="1"/>
  <c r="I91" i="1"/>
  <c r="I92" i="1" s="1"/>
  <c r="H91" i="1"/>
  <c r="J90" i="1"/>
  <c r="I88" i="1"/>
  <c r="I89" i="1" s="1"/>
  <c r="H88" i="1"/>
  <c r="H89" i="1" s="1"/>
  <c r="J87" i="1"/>
  <c r="I85" i="1"/>
  <c r="H85" i="1"/>
  <c r="H86" i="1" s="1"/>
  <c r="J84" i="1"/>
  <c r="I82" i="1"/>
  <c r="H82" i="1"/>
  <c r="J82" i="1" s="1"/>
  <c r="J81" i="1"/>
  <c r="I80" i="1"/>
  <c r="H80" i="1"/>
  <c r="J80" i="1" s="1"/>
  <c r="J79" i="1"/>
  <c r="I77" i="1"/>
  <c r="H77" i="1"/>
  <c r="J77" i="1" s="1"/>
  <c r="J76" i="1"/>
  <c r="J75" i="1"/>
  <c r="J74" i="1"/>
  <c r="J73" i="1"/>
  <c r="I72" i="1"/>
  <c r="H72" i="1"/>
  <c r="J72" i="1" s="1"/>
  <c r="J71" i="1"/>
  <c r="J70" i="1"/>
  <c r="J69" i="1"/>
  <c r="I68" i="1"/>
  <c r="H68" i="1"/>
  <c r="J68" i="1" s="1"/>
  <c r="J67" i="1"/>
  <c r="J66" i="1"/>
  <c r="J65" i="1"/>
  <c r="J64" i="1"/>
  <c r="J63" i="1"/>
  <c r="J62" i="1"/>
  <c r="I61" i="1"/>
  <c r="H61" i="1"/>
  <c r="J61" i="1" s="1"/>
  <c r="J60" i="1"/>
  <c r="J59" i="1"/>
  <c r="J58" i="1"/>
  <c r="J57" i="1"/>
  <c r="J56" i="1"/>
  <c r="I55" i="1"/>
  <c r="H55" i="1"/>
  <c r="J55" i="1" s="1"/>
  <c r="J54" i="1"/>
  <c r="J53" i="1"/>
  <c r="J52" i="1"/>
  <c r="J51" i="1"/>
  <c r="J50" i="1"/>
  <c r="I49" i="1"/>
  <c r="H49" i="1"/>
  <c r="J49" i="1" s="1"/>
  <c r="J48" i="1"/>
  <c r="J47" i="1"/>
  <c r="J46" i="1"/>
  <c r="J45" i="1"/>
  <c r="J44" i="1"/>
  <c r="J43" i="1"/>
  <c r="J42" i="1"/>
  <c r="J41" i="1"/>
  <c r="J40" i="1"/>
  <c r="J91" i="1" l="1"/>
  <c r="J85" i="1"/>
  <c r="H92" i="1"/>
  <c r="J92" i="1" s="1"/>
  <c r="J108" i="1"/>
  <c r="I83" i="1"/>
  <c r="H103" i="1"/>
  <c r="J103" i="1" s="1"/>
  <c r="I141" i="1"/>
  <c r="I86" i="1"/>
  <c r="J86" i="1" s="1"/>
  <c r="H83" i="1"/>
  <c r="J83" i="1" s="1"/>
  <c r="H141" i="1"/>
  <c r="J141" i="1" s="1"/>
  <c r="J89" i="1"/>
  <c r="J88" i="1"/>
  <c r="I78" i="1"/>
  <c r="H96" i="1"/>
  <c r="J96" i="1" s="1"/>
  <c r="H78" i="1"/>
  <c r="J78" i="1" s="1"/>
  <c r="I9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6" i="1"/>
  <c r="J7" i="1"/>
  <c r="J8" i="1"/>
  <c r="J9" i="1"/>
  <c r="J10" i="1"/>
  <c r="J11" i="1"/>
  <c r="J12" i="1"/>
  <c r="J13" i="1"/>
  <c r="J14" i="1"/>
  <c r="J15" i="1"/>
  <c r="J5" i="1"/>
  <c r="I142" i="1" l="1"/>
  <c r="I150" i="1" s="1"/>
  <c r="H142" i="1"/>
  <c r="J142" i="1" l="1"/>
  <c r="H150" i="1"/>
  <c r="J150" i="1" s="1"/>
  <c r="I34" i="1"/>
  <c r="H34" i="1"/>
  <c r="H35" i="1" s="1"/>
  <c r="H149" i="1" s="1"/>
  <c r="J17" i="1"/>
  <c r="H151" i="1" l="1"/>
  <c r="J34" i="1"/>
  <c r="I35" i="1"/>
  <c r="I149" i="1" s="1"/>
  <c r="I151" i="1" l="1"/>
  <c r="J149" i="1"/>
  <c r="J35" i="1"/>
</calcChain>
</file>

<file path=xl/sharedStrings.xml><?xml version="1.0" encoding="utf-8"?>
<sst xmlns="http://schemas.openxmlformats.org/spreadsheetml/2006/main" count="449" uniqueCount="217">
  <si>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</si>
  <si>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</si>
  <si>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</si>
  <si>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</si>
  <si>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</si>
  <si>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</si>
  <si>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</si>
  <si>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</si>
  <si>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</si>
  <si>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계</t>
  </si>
  <si>
    <t>본회계</t>
  </si>
  <si>
    <t>자치</t>
  </si>
  <si>
    <t>총계</t>
  </si>
  <si>
    <t>지출</t>
  </si>
  <si>
    <t>소항목</t>
  </si>
  <si>
    <t>세부항목</t>
  </si>
  <si>
    <t>A1</t>
  </si>
  <si>
    <t>A2</t>
  </si>
  <si>
    <t>예비비</t>
  </si>
  <si>
    <t>B1</t>
  </si>
  <si>
    <t>합계</t>
  </si>
  <si>
    <t>C1</t>
  </si>
  <si>
    <t>C2</t>
  </si>
  <si>
    <t>C3</t>
  </si>
  <si>
    <t>교통비</t>
  </si>
  <si>
    <t>숙소비</t>
  </si>
  <si>
    <t>전체 대항목 총계</t>
  </si>
  <si>
    <t>즐거운 어린 생활</t>
  </si>
  <si>
    <t>예산지원사업</t>
  </si>
  <si>
    <t>벽화봉사</t>
  </si>
  <si>
    <t>일일카페</t>
  </si>
  <si>
    <t>기부 AND TAKE</t>
  </si>
  <si>
    <t>한국 소아암 재단 학습지도 멘토링</t>
  </si>
  <si>
    <t>단실 물품 구매</t>
  </si>
  <si>
    <t>학생봉사단 단비</t>
  </si>
  <si>
    <t>학생봉사단 단비 이월금</t>
  </si>
  <si>
    <t>MT</t>
  </si>
  <si>
    <t>2020 대학생 멘토링 동아리 지원사업</t>
  </si>
  <si>
    <t>종강파티</t>
  </si>
  <si>
    <t>재료비</t>
  </si>
  <si>
    <t>상품비</t>
  </si>
  <si>
    <t>홍보비</t>
  </si>
  <si>
    <t>기념품 구입</t>
  </si>
  <si>
    <t>간식비</t>
  </si>
  <si>
    <t>계</t>
    <phoneticPr fontId="4" type="noConversion"/>
  </si>
  <si>
    <t>집행률</t>
  </si>
  <si>
    <t>A3</t>
  </si>
  <si>
    <t>A4</t>
  </si>
  <si>
    <t>A5</t>
  </si>
  <si>
    <t>A6</t>
  </si>
  <si>
    <t>A7</t>
  </si>
  <si>
    <t>A8</t>
  </si>
  <si>
    <t>A9</t>
  </si>
  <si>
    <t>물품비</t>
  </si>
  <si>
    <t>C4</t>
  </si>
  <si>
    <t>C5</t>
  </si>
  <si>
    <t>수익금 분배</t>
  </si>
  <si>
    <t>숙박비</t>
  </si>
  <si>
    <t>준비 물품 구입</t>
  </si>
  <si>
    <t>식비</t>
  </si>
  <si>
    <t>물품 구매</t>
  </si>
  <si>
    <t>친목 도모 사업</t>
  </si>
  <si>
    <t>개강파티</t>
  </si>
  <si>
    <t>체육대회</t>
  </si>
  <si>
    <t>친목 모임 지원</t>
  </si>
  <si>
    <t>이미지 사진</t>
  </si>
  <si>
    <t>문화 체험비</t>
  </si>
  <si>
    <t>물품 기부비</t>
  </si>
  <si>
    <t>허은준</t>
    <phoneticPr fontId="9" type="noConversion"/>
  </si>
  <si>
    <t>박성민</t>
    <phoneticPr fontId="9" type="noConversion"/>
  </si>
  <si>
    <t>배민성</t>
    <phoneticPr fontId="9" type="noConversion"/>
  </si>
  <si>
    <t>본회계</t>
    <phoneticPr fontId="4" type="noConversion"/>
  </si>
  <si>
    <t>이번학기에는 단비를 걷지 않을 예정입니다.</t>
    <phoneticPr fontId="4" type="noConversion"/>
  </si>
  <si>
    <t>AA</t>
    <phoneticPr fontId="4" type="noConversion"/>
  </si>
  <si>
    <t>AB</t>
    <phoneticPr fontId="4" type="noConversion"/>
  </si>
  <si>
    <t>AC</t>
    <phoneticPr fontId="4" type="noConversion"/>
  </si>
  <si>
    <t>AD</t>
    <phoneticPr fontId="4" type="noConversion"/>
  </si>
  <si>
    <t>AE</t>
    <phoneticPr fontId="4" type="noConversion"/>
  </si>
  <si>
    <t>AF</t>
    <phoneticPr fontId="4" type="noConversion"/>
  </si>
  <si>
    <t>AG</t>
    <phoneticPr fontId="4" type="noConversion"/>
  </si>
  <si>
    <t>AI</t>
    <phoneticPr fontId="4" type="noConversion"/>
  </si>
  <si>
    <t>AJ</t>
    <phoneticPr fontId="4" type="noConversion"/>
  </si>
  <si>
    <t>AK</t>
    <phoneticPr fontId="4" type="noConversion"/>
  </si>
  <si>
    <t>BA</t>
    <phoneticPr fontId="4" type="noConversion"/>
  </si>
  <si>
    <t>BB</t>
    <phoneticPr fontId="4" type="noConversion"/>
  </si>
  <si>
    <t>BC</t>
    <phoneticPr fontId="4" type="noConversion"/>
  </si>
  <si>
    <t>BD</t>
    <phoneticPr fontId="4" type="noConversion"/>
  </si>
  <si>
    <t>BE</t>
    <phoneticPr fontId="4" type="noConversion"/>
  </si>
  <si>
    <t>BF</t>
    <phoneticPr fontId="4" type="noConversion"/>
  </si>
  <si>
    <t>BG</t>
    <phoneticPr fontId="4" type="noConversion"/>
  </si>
  <si>
    <t>BH</t>
    <phoneticPr fontId="4" type="noConversion"/>
  </si>
  <si>
    <t>BI</t>
    <phoneticPr fontId="4" type="noConversion"/>
  </si>
  <si>
    <t>BJ</t>
    <phoneticPr fontId="4" type="noConversion"/>
  </si>
  <si>
    <t>BK</t>
    <phoneticPr fontId="4" type="noConversion"/>
  </si>
  <si>
    <t>BL</t>
    <phoneticPr fontId="4" type="noConversion"/>
  </si>
  <si>
    <t>BM</t>
    <phoneticPr fontId="4" type="noConversion"/>
  </si>
  <si>
    <t>BN</t>
    <phoneticPr fontId="4" type="noConversion"/>
  </si>
  <si>
    <t>BO</t>
    <phoneticPr fontId="4" type="noConversion"/>
  </si>
  <si>
    <t>BP</t>
    <phoneticPr fontId="4" type="noConversion"/>
  </si>
  <si>
    <t>전년도</t>
    <phoneticPr fontId="4" type="noConversion"/>
  </si>
  <si>
    <t>당해년도</t>
    <phoneticPr fontId="4" type="noConversion"/>
  </si>
  <si>
    <t>전년도 대비</t>
    <phoneticPr fontId="4" type="noConversion"/>
  </si>
  <si>
    <t>수입</t>
    <phoneticPr fontId="4" type="noConversion"/>
  </si>
  <si>
    <t>지출</t>
    <phoneticPr fontId="4" type="noConversion"/>
  </si>
  <si>
    <t>잔액</t>
    <phoneticPr fontId="4" type="noConversion"/>
  </si>
  <si>
    <t>새로운 봉사 기획</t>
  </si>
  <si>
    <t>인도네시아 해외봉사</t>
  </si>
  <si>
    <t>캄보디아 해외봉사</t>
  </si>
  <si>
    <t>겨울 농어촌 멘토링 캠프</t>
  </si>
  <si>
    <t>AH</t>
    <phoneticPr fontId="4" type="noConversion"/>
  </si>
  <si>
    <r>
      <rPr>
        <sz val="10"/>
        <color rgb="FF000000"/>
        <rFont val="맑은 고딕"/>
        <family val="3"/>
        <charset val="129"/>
      </rPr>
      <t>전분기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학생봉사단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단비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이월금</t>
    </r>
    <phoneticPr fontId="9" type="noConversion"/>
  </si>
  <si>
    <t>일일카페 수익</t>
  </si>
  <si>
    <t>가을학기 리크루팅</t>
  </si>
  <si>
    <t>월드프렌즈코리아 IT 봉사단</t>
  </si>
  <si>
    <t>제3회 상생연대 대학 동아리 지원사업</t>
  </si>
  <si>
    <r>
      <rPr>
        <sz val="10"/>
        <color rgb="FF000000"/>
        <rFont val="맑은 고딕"/>
        <family val="3"/>
        <charset val="129"/>
      </rPr>
      <t>새로운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봉사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기획</t>
    </r>
    <phoneticPr fontId="9" type="noConversion"/>
  </si>
  <si>
    <r>
      <rPr>
        <sz val="10"/>
        <color rgb="FF000000"/>
        <rFont val="맑은 고딕"/>
        <family val="3"/>
        <charset val="129"/>
      </rPr>
      <t>예금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결산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이자</t>
    </r>
    <phoneticPr fontId="9" type="noConversion"/>
  </si>
  <si>
    <t>이번학기에 진행하지 않을 사업입니다.</t>
    <phoneticPr fontId="4" type="noConversion"/>
  </si>
  <si>
    <r>
      <t>COVID-19</t>
    </r>
    <r>
      <rPr>
        <sz val="10"/>
        <color rgb="FF000000"/>
        <rFont val="나눔명조"/>
        <family val="3"/>
        <charset val="129"/>
      </rPr>
      <t>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나눔명조"/>
        <family val="3"/>
        <charset val="129"/>
      </rPr>
      <t>인해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나눔명조"/>
        <family val="3"/>
        <charset val="129"/>
      </rPr>
      <t>해당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나눔명조"/>
        <family val="3"/>
        <charset val="129"/>
      </rPr>
      <t>봉사의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나눔명조"/>
        <family val="3"/>
        <charset val="129"/>
      </rPr>
      <t>진행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나눔명조"/>
        <family val="3"/>
        <charset val="129"/>
      </rPr>
      <t>여부가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나눔명조"/>
        <family val="3"/>
        <charset val="129"/>
      </rPr>
      <t>불투명합니다</t>
    </r>
    <r>
      <rPr>
        <sz val="10"/>
        <color rgb="FF000000"/>
        <rFont val="Arial"/>
        <family val="2"/>
      </rPr>
      <t xml:space="preserve">. </t>
    </r>
    <r>
      <rPr>
        <sz val="10"/>
        <color rgb="FF000000"/>
        <rFont val="나눔명조"/>
        <family val="3"/>
        <charset val="129"/>
      </rPr>
      <t>현재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나눔명조"/>
        <family val="3"/>
        <charset val="129"/>
      </rPr>
      <t>계속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나눔명조"/>
        <family val="3"/>
        <charset val="129"/>
      </rPr>
      <t>논의중입니다</t>
    </r>
    <r>
      <rPr>
        <sz val="10"/>
        <color rgb="FF000000"/>
        <rFont val="Arial"/>
        <family val="2"/>
      </rPr>
      <t>.</t>
    </r>
    <phoneticPr fontId="4" type="noConversion"/>
  </si>
  <si>
    <t>봉사는 진행되지만, 학생들의 참여비를 걷지 않을 계획입니다.</t>
    <phoneticPr fontId="4" type="noConversion"/>
  </si>
  <si>
    <r>
      <rPr>
        <sz val="10"/>
        <rFont val="맑은 고딕"/>
        <family val="3"/>
        <charset val="129"/>
      </rPr>
      <t>담당</t>
    </r>
    <phoneticPr fontId="9" type="noConversion"/>
  </si>
  <si>
    <t>KAIST 글로벌 학생봉사단</t>
    <phoneticPr fontId="9" type="noConversion"/>
  </si>
  <si>
    <r>
      <rPr>
        <sz val="10"/>
        <rFont val="맑은 고딕"/>
        <family val="3"/>
        <charset val="129"/>
      </rPr>
      <t>즐거운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어린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생활</t>
    </r>
    <phoneticPr fontId="9" type="noConversion"/>
  </si>
  <si>
    <r>
      <rPr>
        <sz val="10"/>
        <rFont val="맑은 고딕"/>
        <family val="3"/>
        <charset val="129"/>
      </rPr>
      <t>벽화봉사</t>
    </r>
    <phoneticPr fontId="9" type="noConversion"/>
  </si>
  <si>
    <t>B2</t>
  </si>
  <si>
    <t>B3</t>
  </si>
  <si>
    <t>B4</t>
  </si>
  <si>
    <t>B5</t>
  </si>
  <si>
    <r>
      <rPr>
        <sz val="10"/>
        <rFont val="맑은 고딕"/>
        <family val="3"/>
        <charset val="129"/>
      </rPr>
      <t>일일카페</t>
    </r>
    <phoneticPr fontId="9" type="noConversion"/>
  </si>
  <si>
    <t>천막 대여비</t>
  </si>
  <si>
    <t>D1</t>
    <phoneticPr fontId="9" type="noConversion"/>
  </si>
  <si>
    <t>D2</t>
    <phoneticPr fontId="9" type="noConversion"/>
  </si>
  <si>
    <t>D3</t>
    <phoneticPr fontId="9" type="noConversion"/>
  </si>
  <si>
    <t>기부 물품비</t>
  </si>
  <si>
    <t>D4</t>
    <phoneticPr fontId="9" type="noConversion"/>
  </si>
  <si>
    <t>D5</t>
    <phoneticPr fontId="9" type="noConversion"/>
  </si>
  <si>
    <t>천막대여비</t>
  </si>
  <si>
    <t>D6</t>
    <phoneticPr fontId="9" type="noConversion"/>
  </si>
  <si>
    <r>
      <rPr>
        <sz val="10"/>
        <color rgb="FF000000"/>
        <rFont val="맑은 고딕"/>
        <family val="3"/>
        <charset val="129"/>
      </rPr>
      <t>가을학기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리크루팅</t>
    </r>
  </si>
  <si>
    <t>E1</t>
    <phoneticPr fontId="9" type="noConversion"/>
  </si>
  <si>
    <t>E2</t>
    <phoneticPr fontId="9" type="noConversion"/>
  </si>
  <si>
    <t>E3</t>
    <phoneticPr fontId="9" type="noConversion"/>
  </si>
  <si>
    <t>가을학기 MT</t>
  </si>
  <si>
    <t>F1</t>
    <phoneticPr fontId="9" type="noConversion"/>
  </si>
  <si>
    <t>F2</t>
    <phoneticPr fontId="9" type="noConversion"/>
  </si>
  <si>
    <t>F3</t>
    <phoneticPr fontId="9" type="noConversion"/>
  </si>
  <si>
    <t>F4</t>
    <phoneticPr fontId="9" type="noConversion"/>
  </si>
  <si>
    <r>
      <rPr>
        <sz val="10"/>
        <rFont val="맑은 고딕"/>
        <family val="3"/>
        <charset val="129"/>
      </rPr>
      <t>예산지원사업</t>
    </r>
    <phoneticPr fontId="9" type="noConversion"/>
  </si>
  <si>
    <t>G1</t>
    <phoneticPr fontId="9" type="noConversion"/>
  </si>
  <si>
    <t>H1</t>
    <phoneticPr fontId="9" type="noConversion"/>
  </si>
  <si>
    <r>
      <rPr>
        <sz val="10"/>
        <rFont val="맑은 고딕"/>
        <family val="3"/>
        <charset val="129"/>
      </rPr>
      <t>자치</t>
    </r>
    <phoneticPr fontId="9" type="noConversion"/>
  </si>
  <si>
    <t>I1</t>
    <phoneticPr fontId="9" type="noConversion"/>
  </si>
  <si>
    <r>
      <rPr>
        <sz val="10"/>
        <color rgb="FF000000"/>
        <rFont val="맑은 고딕"/>
        <family val="3"/>
        <charset val="129"/>
      </rPr>
      <t>자치</t>
    </r>
    <phoneticPr fontId="9" type="noConversion"/>
  </si>
  <si>
    <t>J1</t>
    <phoneticPr fontId="9" type="noConversion"/>
  </si>
  <si>
    <t>K1</t>
    <phoneticPr fontId="9" type="noConversion"/>
  </si>
  <si>
    <t>L1</t>
    <phoneticPr fontId="9" type="noConversion"/>
  </si>
  <si>
    <t>L2</t>
    <phoneticPr fontId="9" type="noConversion"/>
  </si>
  <si>
    <t>M1</t>
    <phoneticPr fontId="9" type="noConversion"/>
  </si>
  <si>
    <t>M2</t>
    <phoneticPr fontId="9" type="noConversion"/>
  </si>
  <si>
    <t>M3</t>
    <phoneticPr fontId="9" type="noConversion"/>
  </si>
  <si>
    <t>M4</t>
    <phoneticPr fontId="9" type="noConversion"/>
  </si>
  <si>
    <t>M5</t>
    <phoneticPr fontId="9" type="noConversion"/>
  </si>
  <si>
    <r>
      <rPr>
        <sz val="10"/>
        <rFont val="돋움"/>
        <family val="3"/>
        <charset val="129"/>
      </rPr>
      <t>단비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이월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이동</t>
    </r>
    <r>
      <rPr>
        <sz val="10"/>
        <rFont val="Arial"/>
        <family val="2"/>
      </rPr>
      <t>)</t>
    </r>
    <phoneticPr fontId="9" type="noConversion"/>
  </si>
  <si>
    <r>
      <rPr>
        <sz val="10"/>
        <rFont val="돋움"/>
        <family val="3"/>
        <charset val="129"/>
      </rPr>
      <t>자치</t>
    </r>
    <phoneticPr fontId="9" type="noConversion"/>
  </si>
  <si>
    <r>
      <rPr>
        <sz val="10"/>
        <rFont val="돋움"/>
        <family val="2"/>
        <charset val="129"/>
      </rPr>
      <t>단비</t>
    </r>
    <r>
      <rPr>
        <sz val="10"/>
        <rFont val="Arial"/>
        <family val="2"/>
      </rPr>
      <t xml:space="preserve"> </t>
    </r>
    <r>
      <rPr>
        <sz val="10"/>
        <rFont val="돋움"/>
        <family val="2"/>
        <charset val="129"/>
      </rPr>
      <t>이월</t>
    </r>
    <r>
      <rPr>
        <sz val="10"/>
        <rFont val="Arial"/>
        <family val="2"/>
      </rPr>
      <t>(</t>
    </r>
    <r>
      <rPr>
        <sz val="10"/>
        <rFont val="돋움"/>
        <family val="2"/>
        <charset val="129"/>
      </rPr>
      <t>이동</t>
    </r>
    <r>
      <rPr>
        <sz val="10"/>
        <rFont val="Arial"/>
        <family val="2"/>
      </rPr>
      <t>)</t>
    </r>
    <phoneticPr fontId="9" type="noConversion"/>
  </si>
  <si>
    <t>TF</t>
    <phoneticPr fontId="9" type="noConversion"/>
  </si>
  <si>
    <t>항공비</t>
  </si>
  <si>
    <t>O1</t>
    <phoneticPr fontId="9" type="noConversion"/>
  </si>
  <si>
    <t>O2</t>
    <phoneticPr fontId="9" type="noConversion"/>
  </si>
  <si>
    <t>O3</t>
    <phoneticPr fontId="9" type="noConversion"/>
  </si>
  <si>
    <t>O4</t>
    <phoneticPr fontId="9" type="noConversion"/>
  </si>
  <si>
    <t>세미나비</t>
  </si>
  <si>
    <t>O5</t>
    <phoneticPr fontId="9" type="noConversion"/>
  </si>
  <si>
    <t>O6</t>
    <phoneticPr fontId="9" type="noConversion"/>
  </si>
  <si>
    <t>O7</t>
    <phoneticPr fontId="9" type="noConversion"/>
  </si>
  <si>
    <t>O8</t>
    <phoneticPr fontId="9" type="noConversion"/>
  </si>
  <si>
    <t>O9</t>
    <phoneticPr fontId="9" type="noConversion"/>
  </si>
  <si>
    <t>O10</t>
    <phoneticPr fontId="9" type="noConversion"/>
  </si>
  <si>
    <t>P1</t>
    <phoneticPr fontId="9" type="noConversion"/>
  </si>
  <si>
    <t>P2</t>
    <phoneticPr fontId="9" type="noConversion"/>
  </si>
  <si>
    <t>P3</t>
    <phoneticPr fontId="9" type="noConversion"/>
  </si>
  <si>
    <t>P4</t>
    <phoneticPr fontId="9" type="noConversion"/>
  </si>
  <si>
    <t>P5</t>
    <phoneticPr fontId="9" type="noConversion"/>
  </si>
  <si>
    <t>P6</t>
    <phoneticPr fontId="9" type="noConversion"/>
  </si>
  <si>
    <t>P7</t>
    <phoneticPr fontId="9" type="noConversion"/>
  </si>
  <si>
    <t>P8</t>
    <phoneticPr fontId="9" type="noConversion"/>
  </si>
  <si>
    <t>P9</t>
    <phoneticPr fontId="9" type="noConversion"/>
  </si>
  <si>
    <t>Q1</t>
    <phoneticPr fontId="9" type="noConversion"/>
  </si>
  <si>
    <t>Q2</t>
    <phoneticPr fontId="9" type="noConversion"/>
  </si>
  <si>
    <t>Q3</t>
    <phoneticPr fontId="9" type="noConversion"/>
  </si>
  <si>
    <t>Q4</t>
    <phoneticPr fontId="9" type="noConversion"/>
  </si>
  <si>
    <t>Q5</t>
    <phoneticPr fontId="9" type="noConversion"/>
  </si>
  <si>
    <t>Q6</t>
    <phoneticPr fontId="9" type="noConversion"/>
  </si>
  <si>
    <t>Q7</t>
    <phoneticPr fontId="9" type="noConversion"/>
  </si>
  <si>
    <t>월드프렌즈코리아 IT봉사단</t>
  </si>
  <si>
    <t>활동 지원비</t>
  </si>
  <si>
    <t>R1</t>
    <phoneticPr fontId="9" type="noConversion"/>
  </si>
  <si>
    <t>김호진</t>
    <phoneticPr fontId="9" type="noConversion"/>
  </si>
  <si>
    <t>송은경</t>
    <phoneticPr fontId="4" type="noConversion"/>
  </si>
  <si>
    <t>COVID-19로 인해 해당 봉사의 진행 여부가 불투명합니다. 현재 계속 논의중입니다.</t>
    <phoneticPr fontId="4" type="noConversion"/>
  </si>
  <si>
    <r>
      <rPr>
        <sz val="10"/>
        <color rgb="FF000000"/>
        <rFont val="Malgun Gothic"/>
        <family val="2"/>
        <charset val="129"/>
      </rPr>
      <t>이번학기에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진행하지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않을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사업입니다</t>
    </r>
    <r>
      <rPr>
        <sz val="10"/>
        <color rgb="FF000000"/>
        <rFont val="Arial"/>
        <family val="2"/>
      </rPr>
      <t>.</t>
    </r>
    <phoneticPr fontId="4" type="noConversion"/>
  </si>
  <si>
    <t>이번학기에 진행하지 않을 사업입니다.</t>
    <phoneticPr fontId="9" type="noConversion"/>
  </si>
  <si>
    <r>
      <t>COVID-19</t>
    </r>
    <r>
      <rPr>
        <sz val="10"/>
        <color rgb="FF000000"/>
        <rFont val="Malgun Gothic"/>
        <family val="2"/>
        <charset val="129"/>
      </rPr>
      <t>사태로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인하여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이번학기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해당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사업은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Malgun Gothic"/>
        <family val="2"/>
        <charset val="129"/>
      </rPr>
      <t>진행 여부가 확실하지 않습니다. 현재 계속 논의중에 있습니다</t>
    </r>
    <r>
      <rPr>
        <sz val="10"/>
        <color rgb="FF000000"/>
        <rFont val="Arial"/>
        <family val="2"/>
      </rPr>
      <t>.</t>
    </r>
    <phoneticPr fontId="4" type="noConversion"/>
  </si>
  <si>
    <t>COVID-19사태로 인하여 이번학기 해당 사업은 진행 여부가 확실하지 않습니다. 현재 계속 논의중에 있습니다.</t>
    <phoneticPr fontId="4" type="noConversion"/>
  </si>
  <si>
    <t>한국 소아암 재단 연계 일일 과학캠프</t>
    <phoneticPr fontId="4" type="noConversion"/>
  </si>
  <si>
    <t>AL</t>
    <phoneticPr fontId="4" type="noConversion"/>
  </si>
  <si>
    <r>
      <rPr>
        <sz val="10"/>
        <rFont val="Malgun Gothic"/>
        <family val="2"/>
        <charset val="129"/>
      </rPr>
      <t>한국</t>
    </r>
    <r>
      <rPr>
        <sz val="10"/>
        <rFont val="Arial"/>
        <family val="2"/>
      </rPr>
      <t xml:space="preserve"> </t>
    </r>
    <r>
      <rPr>
        <sz val="10"/>
        <rFont val="Malgun Gothic"/>
        <family val="2"/>
        <charset val="129"/>
      </rPr>
      <t>소아암</t>
    </r>
    <r>
      <rPr>
        <sz val="10"/>
        <rFont val="Arial"/>
        <family val="2"/>
      </rPr>
      <t xml:space="preserve"> </t>
    </r>
    <r>
      <rPr>
        <sz val="10"/>
        <rFont val="Malgun Gothic"/>
        <family val="2"/>
        <charset val="129"/>
      </rPr>
      <t>재단</t>
    </r>
    <r>
      <rPr>
        <sz val="10"/>
        <rFont val="Arial"/>
        <family val="2"/>
      </rPr>
      <t xml:space="preserve"> </t>
    </r>
    <r>
      <rPr>
        <sz val="10"/>
        <rFont val="Malgun Gothic"/>
        <family val="2"/>
        <charset val="129"/>
      </rPr>
      <t>연계</t>
    </r>
    <r>
      <rPr>
        <sz val="10"/>
        <rFont val="Arial"/>
        <family val="2"/>
      </rPr>
      <t xml:space="preserve"> </t>
    </r>
    <r>
      <rPr>
        <sz val="10"/>
        <rFont val="Malgun Gothic"/>
        <family val="2"/>
        <charset val="129"/>
      </rPr>
      <t>일일 과학캠프</t>
    </r>
    <phoneticPr fontId="4" type="noConversion"/>
  </si>
  <si>
    <t>물품 구매</t>
    <phoneticPr fontId="4" type="noConversion"/>
  </si>
  <si>
    <t>윤서진</t>
    <phoneticPr fontId="4" type="noConversion"/>
  </si>
  <si>
    <t>차혜민</t>
    <phoneticPr fontId="9" type="noConversion"/>
  </si>
  <si>
    <t>이호성</t>
    <phoneticPr fontId="9" type="noConversion"/>
  </si>
  <si>
    <t>조예린</t>
    <phoneticPr fontId="4" type="noConversion"/>
  </si>
  <si>
    <t>합계</t>
    <phoneticPr fontId="4" type="noConversion"/>
  </si>
  <si>
    <t>N1</t>
    <phoneticPr fontId="4" type="noConversion"/>
  </si>
  <si>
    <t>리더십 센터의 지원을 받을 예정입니다.</t>
    <phoneticPr fontId="4" type="noConversion"/>
  </si>
  <si>
    <t>전년도 동분기에는 진행하지 않았으며, 리더십 센터에서 예산을 지원받아 진행할 봉사입니다.</t>
    <phoneticPr fontId="4" type="noConversion"/>
  </si>
  <si>
    <t>예산이 사용되지 않을 것입니다.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</si>
</sst>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2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나눔명조"/>
      <family val="3"/>
      <charset val="129"/>
    </font>
    <font>
      <sz val="10"/>
      <color rgb="FF000000"/>
      <name val="Malgun Gothic"/>
      <family val="2"/>
      <charset val="129"/>
    </font>
    <font>
      <sz val="10"/>
      <color rgb="FF000000"/>
      <name val="Arial"/>
      <family val="2"/>
      <charset val="129"/>
    </font>
    <font>
      <sz val="10"/>
      <color theme="1"/>
      <name val="Arial"/>
      <family val="2"/>
    </font>
    <font>
      <sz val="10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0"/>
      <color theme="1"/>
      <name val="Arial"/>
      <family val="2"/>
    </font>
    <font>
      <sz val="10"/>
      <name val="맑은 고딕"/>
      <family val="3"/>
      <charset val="129"/>
    </font>
    <font>
      <sz val="10"/>
      <name val="돋움"/>
      <family val="2"/>
      <charset val="129"/>
    </font>
    <font>
      <sz val="10"/>
      <name val="맑은 고딕"/>
      <family val="2"/>
      <charset val="129"/>
    </font>
    <font>
      <sz val="10"/>
      <color rgb="FF000000"/>
      <name val="나눔명조"/>
      <family val="3"/>
      <charset val="129"/>
    </font>
    <font>
      <sz val="10"/>
      <color rgb="FF000000"/>
      <name val="Arial"/>
      <family val="2"/>
    </font>
    <font>
      <b/>
      <sz val="10"/>
      <name val="Malgun Gothic"/>
      <family val="2"/>
      <charset val="129"/>
    </font>
    <font>
      <b/>
      <sz val="10"/>
      <name val="Arial"/>
      <family val="2"/>
    </font>
    <font>
      <sz val="10"/>
      <color theme="1"/>
      <name val="돋움"/>
      <family val="2"/>
      <charset val="129"/>
    </font>
    <font>
      <sz val="10"/>
      <name val="돋움"/>
      <family val="3"/>
      <charset val="129"/>
    </font>
    <font>
      <sz val="10"/>
      <name val="Malgun Gothic"/>
      <family val="2"/>
      <charset val="129"/>
    </font>
    <font>
      <sz val="10"/>
      <name val="Arial"/>
      <family val="2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>
      <alignment vertical="center"/>
    </xf>
  </cellStyleXfs>
  <cellXfs count="150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3" borderId="5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76" fontId="3" fillId="0" borderId="11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6" fontId="0" fillId="10" borderId="11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wrapText="1"/>
    </xf>
    <xf numFmtId="176" fontId="2" fillId="3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6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0" fontId="2" fillId="0" borderId="11" xfId="1" applyNumberFormat="1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0" fontId="2" fillId="6" borderId="11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7" fillId="3" borderId="11" xfId="0" applyNumberFormat="1" applyFont="1" applyFill="1" applyBorder="1" applyAlignment="1">
      <alignment horizontal="center" vertical="center" wrapText="1"/>
    </xf>
    <xf numFmtId="176" fontId="2" fillId="5" borderId="11" xfId="0" applyNumberFormat="1" applyFont="1" applyFill="1" applyBorder="1" applyAlignment="1">
      <alignment horizontal="center" vertical="center"/>
    </xf>
    <xf numFmtId="10" fontId="2" fillId="11" borderId="11" xfId="1" applyNumberFormat="1" applyFont="1" applyFill="1" applyBorder="1" applyAlignment="1">
      <alignment horizontal="center" vertical="center"/>
    </xf>
    <xf numFmtId="176" fontId="2" fillId="3" borderId="11" xfId="0" applyNumberFormat="1" applyFont="1" applyFill="1" applyBorder="1" applyAlignment="1">
      <alignment horizontal="center" wrapText="1"/>
    </xf>
    <xf numFmtId="176" fontId="3" fillId="3" borderId="11" xfId="0" applyNumberFormat="1" applyFont="1" applyFill="1" applyBorder="1" applyAlignment="1">
      <alignment horizontal="center"/>
    </xf>
    <xf numFmtId="176" fontId="2" fillId="6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176" fontId="2" fillId="12" borderId="11" xfId="0" applyNumberFormat="1" applyFont="1" applyFill="1" applyBorder="1" applyAlignment="1">
      <alignment horizontal="center" vertical="center"/>
    </xf>
    <xf numFmtId="176" fontId="2" fillId="13" borderId="11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76" fontId="2" fillId="3" borderId="11" xfId="0" applyNumberFormat="1" applyFont="1" applyFill="1" applyBorder="1" applyAlignment="1">
      <alignment horizontal="center" vertical="center" wrapText="1"/>
    </xf>
    <xf numFmtId="178" fontId="3" fillId="4" borderId="11" xfId="0" applyNumberFormat="1" applyFont="1" applyFill="1" applyBorder="1" applyAlignment="1">
      <alignment horizontal="center"/>
    </xf>
    <xf numFmtId="10" fontId="2" fillId="14" borderId="11" xfId="1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/>
    </xf>
    <xf numFmtId="10" fontId="0" fillId="3" borderId="14" xfId="0" applyNumberFormat="1" applyFont="1" applyFill="1" applyBorder="1" applyAlignment="1">
      <alignment horizontal="center"/>
    </xf>
    <xf numFmtId="176" fontId="0" fillId="2" borderId="9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10" fontId="0" fillId="7" borderId="8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0" fontId="0" fillId="3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 vertical="center"/>
    </xf>
    <xf numFmtId="10" fontId="2" fillId="0" borderId="11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/>
    <xf numFmtId="176" fontId="10" fillId="2" borderId="11" xfId="0" applyNumberFormat="1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/>
    <xf numFmtId="176" fontId="5" fillId="0" borderId="18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13" borderId="15" xfId="0" applyFont="1" applyFill="1" applyBorder="1" applyAlignment="1">
      <alignment horizontal="center" vertical="center" wrapText="1"/>
    </xf>
    <xf numFmtId="0" fontId="17" fillId="13" borderId="21" xfId="0" applyFont="1" applyFill="1" applyBorder="1" applyAlignment="1">
      <alignment horizontal="center" vertical="center" wrapText="1"/>
    </xf>
    <xf numFmtId="0" fontId="17" fillId="13" borderId="1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176" fontId="18" fillId="0" borderId="18" xfId="0" applyNumberFormat="1" applyFont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91"/>
  <sheetViews>
    <sheetView tabSelected="1" topLeftCell="C59" zoomScaleNormal="38" workbookViewId="0">
      <selection activeCell="H21" sqref="H21"/>
    </sheetView>
  </sheetViews>
  <sheetFormatPr baseColWidth="10" defaultColWidth="14.5" defaultRowHeight="15.75" customHeight="1"/>
  <cols>
    <col min="4" max="4" width="25.5" customWidth="1"/>
    <col min="5" max="5" width="14.6640625" customWidth="1"/>
    <col min="6" max="6" width="33.33203125" customWidth="1"/>
    <col min="8" max="8" width="17.6640625" customWidth="1"/>
    <col min="9" max="9" width="15.1640625" customWidth="1"/>
    <col min="10" max="10" width="15" customWidth="1"/>
    <col min="11" max="11" width="137.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16" t="s">
        <v>0</v>
      </c>
      <c r="E3" s="117"/>
      <c r="F3" s="117"/>
      <c r="G3" s="117"/>
      <c r="H3" s="117"/>
      <c r="I3" s="117"/>
      <c r="J3" s="117"/>
      <c r="K3" s="1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14"/>
      <c r="E5" s="126" t="s">
        <v>10</v>
      </c>
      <c r="F5" s="43" t="s">
        <v>27</v>
      </c>
      <c r="G5" s="26" t="s">
        <v>73</v>
      </c>
      <c r="H5" s="29">
        <v>0</v>
      </c>
      <c r="I5" s="32">
        <v>0</v>
      </c>
      <c r="J5" s="19" t="str">
        <f>IF(H5&gt;0,I5/H5,"-")</f>
        <v>-</v>
      </c>
      <c r="K5" s="24" t="s">
        <v>117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14"/>
      <c r="E6" s="114"/>
      <c r="F6" s="43" t="s">
        <v>28</v>
      </c>
      <c r="G6" s="26" t="s">
        <v>74</v>
      </c>
      <c r="H6" s="29">
        <v>0</v>
      </c>
      <c r="I6" s="32">
        <v>0</v>
      </c>
      <c r="J6" s="19" t="str">
        <f t="shared" ref="J6:J34" si="0">IF(H6&gt;0,I6/H6,"-")</f>
        <v>-</v>
      </c>
      <c r="K6" s="24" t="s">
        <v>117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14"/>
      <c r="E7" s="114"/>
      <c r="F7" s="43" t="s">
        <v>29</v>
      </c>
      <c r="G7" s="26" t="s">
        <v>75</v>
      </c>
      <c r="H7" s="29">
        <v>0</v>
      </c>
      <c r="I7" s="32">
        <v>600000</v>
      </c>
      <c r="J7" s="19" t="str">
        <f t="shared" si="0"/>
        <v>-</v>
      </c>
      <c r="K7" s="2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14"/>
      <c r="E8" s="114"/>
      <c r="F8" s="43" t="s">
        <v>30</v>
      </c>
      <c r="G8" s="26" t="s">
        <v>76</v>
      </c>
      <c r="H8" s="29">
        <v>0</v>
      </c>
      <c r="I8" s="32">
        <v>0</v>
      </c>
      <c r="J8" s="19" t="str">
        <f t="shared" si="0"/>
        <v>-</v>
      </c>
      <c r="K8" s="24" t="s">
        <v>117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14"/>
      <c r="E9" s="114"/>
      <c r="F9" s="43" t="s">
        <v>31</v>
      </c>
      <c r="G9" s="26" t="s">
        <v>77</v>
      </c>
      <c r="H9" s="29">
        <v>0</v>
      </c>
      <c r="I9" s="32">
        <v>0</v>
      </c>
      <c r="J9" s="19" t="str">
        <f t="shared" si="0"/>
        <v>-</v>
      </c>
      <c r="K9" s="24" t="s">
        <v>117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14"/>
      <c r="E10" s="114"/>
      <c r="F10" s="43" t="s">
        <v>105</v>
      </c>
      <c r="G10" s="26" t="s">
        <v>78</v>
      </c>
      <c r="H10" s="48">
        <v>0</v>
      </c>
      <c r="I10" s="32">
        <v>1500000</v>
      </c>
      <c r="J10" s="19" t="str">
        <f t="shared" si="0"/>
        <v>-</v>
      </c>
      <c r="K10" s="2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14"/>
      <c r="E11" s="114"/>
      <c r="F11" s="43" t="s">
        <v>32</v>
      </c>
      <c r="G11" s="26" t="s">
        <v>79</v>
      </c>
      <c r="H11" s="49">
        <v>416970</v>
      </c>
      <c r="I11" s="32">
        <v>600000</v>
      </c>
      <c r="J11" s="19">
        <f t="shared" si="0"/>
        <v>1.4389524426217712</v>
      </c>
      <c r="K11" s="2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14"/>
      <c r="E12" s="114"/>
      <c r="F12" s="43" t="s">
        <v>33</v>
      </c>
      <c r="G12" s="26" t="s">
        <v>109</v>
      </c>
      <c r="H12" s="29">
        <v>0</v>
      </c>
      <c r="I12" s="52">
        <v>0</v>
      </c>
      <c r="J12" s="19" t="str">
        <f t="shared" si="0"/>
        <v>-</v>
      </c>
      <c r="K12" s="24" t="s">
        <v>117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8"/>
      <c r="B13" s="18"/>
      <c r="C13" s="2"/>
      <c r="D13" s="114"/>
      <c r="E13" s="114"/>
      <c r="F13" s="85" t="s">
        <v>106</v>
      </c>
      <c r="G13" s="86" t="s">
        <v>80</v>
      </c>
      <c r="H13" s="90">
        <v>0</v>
      </c>
      <c r="I13" s="91">
        <v>0</v>
      </c>
      <c r="J13" s="92" t="str">
        <f t="shared" si="0"/>
        <v>-</v>
      </c>
      <c r="K13" s="53" t="s">
        <v>118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ht="15.75" customHeight="1">
      <c r="A14" s="18"/>
      <c r="B14" s="18"/>
      <c r="C14" s="2"/>
      <c r="D14" s="114"/>
      <c r="E14" s="127"/>
      <c r="F14" s="43" t="s">
        <v>107</v>
      </c>
      <c r="G14" s="96" t="s">
        <v>81</v>
      </c>
      <c r="H14" s="56">
        <v>0</v>
      </c>
      <c r="I14" s="97">
        <v>0</v>
      </c>
      <c r="J14" s="98" t="str">
        <f t="shared" si="0"/>
        <v>-</v>
      </c>
      <c r="K14" s="89" t="s">
        <v>118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"/>
      <c r="B15" s="1"/>
      <c r="C15" s="2"/>
      <c r="D15" s="114"/>
      <c r="E15" s="127"/>
      <c r="F15" s="43" t="s">
        <v>108</v>
      </c>
      <c r="G15" s="96" t="s">
        <v>82</v>
      </c>
      <c r="H15" s="56">
        <v>0</v>
      </c>
      <c r="I15" s="27">
        <v>0</v>
      </c>
      <c r="J15" s="98" t="str">
        <f t="shared" si="0"/>
        <v>-</v>
      </c>
      <c r="K15" s="89" t="s">
        <v>118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8"/>
      <c r="B16" s="18"/>
      <c r="C16" s="2"/>
      <c r="D16" s="114"/>
      <c r="E16" s="127"/>
      <c r="F16" s="43" t="s">
        <v>204</v>
      </c>
      <c r="G16" s="96" t="s">
        <v>205</v>
      </c>
      <c r="H16" s="56">
        <v>0</v>
      </c>
      <c r="I16" s="27">
        <v>600000</v>
      </c>
      <c r="J16" s="98" t="str">
        <f t="shared" si="0"/>
        <v>-</v>
      </c>
      <c r="K16" s="88" t="s">
        <v>215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15.75" customHeight="1">
      <c r="A17" s="1"/>
      <c r="B17" s="1"/>
      <c r="C17" s="2"/>
      <c r="D17" s="114"/>
      <c r="E17" s="128"/>
      <c r="F17" s="119" t="s">
        <v>9</v>
      </c>
      <c r="G17" s="120"/>
      <c r="H17" s="93">
        <f>SUM(H5:H16)</f>
        <v>416970</v>
      </c>
      <c r="I17" s="94">
        <f>SUM(I5:I16)</f>
        <v>3300000</v>
      </c>
      <c r="J17" s="95">
        <f t="shared" si="0"/>
        <v>7.9142384344197421</v>
      </c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114"/>
      <c r="E18" s="122" t="s">
        <v>11</v>
      </c>
      <c r="F18" s="44" t="s">
        <v>34</v>
      </c>
      <c r="G18" s="87" t="s">
        <v>83</v>
      </c>
      <c r="H18" s="29">
        <v>0</v>
      </c>
      <c r="I18" s="7">
        <v>0</v>
      </c>
      <c r="J18" s="19" t="str">
        <f t="shared" si="0"/>
        <v>-</v>
      </c>
      <c r="K18" s="26" t="s">
        <v>72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8"/>
      <c r="B19" s="18"/>
      <c r="C19" s="2"/>
      <c r="D19" s="114"/>
      <c r="E19" s="123"/>
      <c r="F19" s="45" t="s">
        <v>110</v>
      </c>
      <c r="G19" s="33" t="s">
        <v>84</v>
      </c>
      <c r="H19" s="29">
        <v>262211</v>
      </c>
      <c r="I19" s="41">
        <v>0</v>
      </c>
      <c r="J19" s="19">
        <f t="shared" si="0"/>
        <v>0</v>
      </c>
      <c r="K19" s="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1:29" ht="15.75" customHeight="1">
      <c r="A20" s="18"/>
      <c r="B20" s="18"/>
      <c r="C20" s="2"/>
      <c r="D20" s="114"/>
      <c r="E20" s="124"/>
      <c r="F20" s="45" t="s">
        <v>35</v>
      </c>
      <c r="G20" s="26" t="s">
        <v>85</v>
      </c>
      <c r="H20" s="29">
        <v>262211</v>
      </c>
      <c r="I20" s="9">
        <v>0</v>
      </c>
      <c r="J20" s="19">
        <f t="shared" si="0"/>
        <v>0</v>
      </c>
      <c r="K20" s="24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ht="15.75" customHeight="1">
      <c r="A21" s="18"/>
      <c r="B21" s="18"/>
      <c r="C21" s="2"/>
      <c r="D21" s="114"/>
      <c r="E21" s="124"/>
      <c r="F21" s="24" t="s">
        <v>27</v>
      </c>
      <c r="G21" s="26" t="s">
        <v>86</v>
      </c>
      <c r="H21" s="29">
        <v>0</v>
      </c>
      <c r="I21" s="9">
        <v>0</v>
      </c>
      <c r="J21" s="19" t="str">
        <f t="shared" si="0"/>
        <v>-</v>
      </c>
      <c r="K21" s="81" t="s">
        <v>200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 ht="15.75" customHeight="1">
      <c r="A22" s="18"/>
      <c r="B22" s="18"/>
      <c r="C22" s="2"/>
      <c r="D22" s="114"/>
      <c r="E22" s="124"/>
      <c r="F22" s="24" t="s">
        <v>29</v>
      </c>
      <c r="G22" s="26" t="s">
        <v>87</v>
      </c>
      <c r="H22" s="29">
        <v>0</v>
      </c>
      <c r="I22" s="25">
        <v>0</v>
      </c>
      <c r="J22" s="19" t="str">
        <f t="shared" si="0"/>
        <v>-</v>
      </c>
      <c r="K22" s="24" t="s">
        <v>119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ht="15.75" customHeight="1">
      <c r="A23" s="18"/>
      <c r="B23" s="18"/>
      <c r="C23" s="2"/>
      <c r="D23" s="114"/>
      <c r="E23" s="124"/>
      <c r="F23" s="24" t="s">
        <v>111</v>
      </c>
      <c r="G23" s="26" t="s">
        <v>88</v>
      </c>
      <c r="H23" s="29">
        <v>0</v>
      </c>
      <c r="I23" s="9">
        <v>0</v>
      </c>
      <c r="J23" s="19" t="str">
        <f t="shared" si="0"/>
        <v>-</v>
      </c>
      <c r="K23" s="26" t="s">
        <v>117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1:29" ht="15.75" customHeight="1">
      <c r="A24" s="18"/>
      <c r="B24" s="18"/>
      <c r="C24" s="2"/>
      <c r="D24" s="114"/>
      <c r="E24" s="124"/>
      <c r="F24" s="46" t="s">
        <v>36</v>
      </c>
      <c r="G24" s="26" t="s">
        <v>89</v>
      </c>
      <c r="H24" s="29">
        <v>0</v>
      </c>
      <c r="I24" s="9">
        <v>0</v>
      </c>
      <c r="J24" s="19" t="str">
        <f t="shared" si="0"/>
        <v>-</v>
      </c>
      <c r="K24" s="24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ht="15.75" customHeight="1">
      <c r="A25" s="18"/>
      <c r="B25" s="18"/>
      <c r="C25" s="2"/>
      <c r="D25" s="114"/>
      <c r="E25" s="124"/>
      <c r="F25" s="46" t="s">
        <v>112</v>
      </c>
      <c r="G25" s="26" t="s">
        <v>90</v>
      </c>
      <c r="H25" s="29">
        <v>0</v>
      </c>
      <c r="I25" s="9">
        <v>0</v>
      </c>
      <c r="J25" s="19" t="str">
        <f t="shared" si="0"/>
        <v>-</v>
      </c>
      <c r="K25" s="24" t="s">
        <v>216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ht="15.75" customHeight="1">
      <c r="A26" s="18"/>
      <c r="B26" s="18"/>
      <c r="C26" s="2"/>
      <c r="D26" s="114"/>
      <c r="E26" s="124"/>
      <c r="F26" s="46" t="s">
        <v>106</v>
      </c>
      <c r="G26" s="26" t="s">
        <v>91</v>
      </c>
      <c r="H26" s="29">
        <v>0</v>
      </c>
      <c r="I26" s="9">
        <v>0</v>
      </c>
      <c r="J26" s="19" t="str">
        <f t="shared" si="0"/>
        <v>-</v>
      </c>
      <c r="K26" s="24" t="s">
        <v>199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ht="15.75" customHeight="1">
      <c r="A27" s="18"/>
      <c r="B27" s="18"/>
      <c r="C27" s="2"/>
      <c r="D27" s="114"/>
      <c r="E27" s="124"/>
      <c r="F27" s="46" t="s">
        <v>107</v>
      </c>
      <c r="G27" s="26" t="s">
        <v>92</v>
      </c>
      <c r="H27" s="29">
        <v>0</v>
      </c>
      <c r="I27" s="9">
        <v>0</v>
      </c>
      <c r="J27" s="19" t="str">
        <f t="shared" si="0"/>
        <v>-</v>
      </c>
      <c r="K27" s="24" t="s">
        <v>199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5.75" customHeight="1">
      <c r="A28" s="18"/>
      <c r="B28" s="18"/>
      <c r="C28" s="2"/>
      <c r="D28" s="114"/>
      <c r="E28" s="124"/>
      <c r="F28" s="46" t="s">
        <v>108</v>
      </c>
      <c r="G28" s="26" t="s">
        <v>93</v>
      </c>
      <c r="H28" s="29">
        <v>0</v>
      </c>
      <c r="I28" s="9">
        <v>0</v>
      </c>
      <c r="J28" s="19" t="str">
        <f t="shared" si="0"/>
        <v>-</v>
      </c>
      <c r="K28" s="24" t="s">
        <v>199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ht="15.75" customHeight="1">
      <c r="A29" s="18"/>
      <c r="B29" s="18"/>
      <c r="C29" s="2"/>
      <c r="D29" s="114"/>
      <c r="E29" s="124"/>
      <c r="F29" s="47" t="s">
        <v>113</v>
      </c>
      <c r="G29" s="26" t="s">
        <v>94</v>
      </c>
      <c r="H29" s="29">
        <v>0</v>
      </c>
      <c r="I29" s="9">
        <v>0</v>
      </c>
      <c r="J29" s="19" t="str">
        <f t="shared" si="0"/>
        <v>-</v>
      </c>
      <c r="K29" s="26" t="s">
        <v>117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ht="15.75" customHeight="1">
      <c r="A30" s="18"/>
      <c r="B30" s="18"/>
      <c r="C30" s="2"/>
      <c r="D30" s="114"/>
      <c r="E30" s="124"/>
      <c r="F30" s="43" t="s">
        <v>37</v>
      </c>
      <c r="G30" s="26" t="s">
        <v>95</v>
      </c>
      <c r="H30" s="50">
        <v>480217</v>
      </c>
      <c r="I30" s="9">
        <v>0</v>
      </c>
      <c r="J30" s="19">
        <f t="shared" si="0"/>
        <v>0</v>
      </c>
      <c r="K30" s="26" t="s">
        <v>117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15.75" customHeight="1">
      <c r="A31" s="18"/>
      <c r="B31" s="18"/>
      <c r="C31" s="2"/>
      <c r="D31" s="114"/>
      <c r="E31" s="124"/>
      <c r="F31" s="43" t="s">
        <v>114</v>
      </c>
      <c r="G31" s="26" t="s">
        <v>96</v>
      </c>
      <c r="H31" s="51">
        <v>2477999</v>
      </c>
      <c r="I31" s="9">
        <v>0</v>
      </c>
      <c r="J31" s="19">
        <f t="shared" si="0"/>
        <v>0</v>
      </c>
      <c r="K31" s="26" t="s">
        <v>117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ht="15.75" customHeight="1">
      <c r="A32" s="18"/>
      <c r="B32" s="18"/>
      <c r="C32" s="2"/>
      <c r="D32" s="114"/>
      <c r="E32" s="124"/>
      <c r="F32" s="43" t="s">
        <v>115</v>
      </c>
      <c r="G32" s="26" t="s">
        <v>97</v>
      </c>
      <c r="H32" s="29">
        <v>0</v>
      </c>
      <c r="I32" s="9">
        <v>0</v>
      </c>
      <c r="J32" s="19" t="str">
        <f t="shared" si="0"/>
        <v>-</v>
      </c>
      <c r="K32" s="24" t="s">
        <v>119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15.75" customHeight="1">
      <c r="A33" s="18"/>
      <c r="B33" s="18"/>
      <c r="C33" s="2"/>
      <c r="D33" s="114"/>
      <c r="E33" s="124"/>
      <c r="F33" s="43" t="s">
        <v>116</v>
      </c>
      <c r="G33" s="26" t="s">
        <v>98</v>
      </c>
      <c r="H33" s="29">
        <v>70</v>
      </c>
      <c r="I33" s="9">
        <v>0</v>
      </c>
      <c r="J33" s="19">
        <f t="shared" si="0"/>
        <v>0</v>
      </c>
      <c r="K33" s="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15.75" customHeight="1">
      <c r="A34" s="1"/>
      <c r="B34" s="1"/>
      <c r="C34" s="2"/>
      <c r="D34" s="114"/>
      <c r="E34" s="115"/>
      <c r="F34" s="125" t="s">
        <v>9</v>
      </c>
      <c r="G34" s="118"/>
      <c r="H34" s="12">
        <f>SUM(H18:H33)</f>
        <v>3482708</v>
      </c>
      <c r="I34" s="10">
        <f>SUM(I18:I33)</f>
        <v>0</v>
      </c>
      <c r="J34" s="19">
        <f t="shared" si="0"/>
        <v>0</v>
      </c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2"/>
      <c r="D35" s="115"/>
      <c r="E35" s="121" t="s">
        <v>12</v>
      </c>
      <c r="F35" s="117"/>
      <c r="G35" s="118"/>
      <c r="H35" s="23">
        <f>SUM(H34,H17)</f>
        <v>3899678</v>
      </c>
      <c r="I35" s="13">
        <f>SUM(I17,I34)</f>
        <v>3300000</v>
      </c>
      <c r="J35" s="14">
        <f t="shared" ref="J35" si="1">I35/H35</f>
        <v>0.84622371385534911</v>
      </c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1"/>
      <c r="E36" s="1"/>
      <c r="F36" s="1"/>
      <c r="G36" s="1"/>
      <c r="H36" s="16"/>
      <c r="I36" s="1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9" ht="36" customHeight="1">
      <c r="A38" s="18"/>
      <c r="B38" s="129" t="s">
        <v>13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"/>
      <c r="M38" s="1"/>
      <c r="N38" s="1"/>
      <c r="O38" s="1"/>
      <c r="P38" s="1"/>
      <c r="Q38" s="1"/>
      <c r="R38" s="1"/>
      <c r="S38" s="1"/>
    </row>
    <row r="39" spans="1:29" ht="15.75" customHeight="1">
      <c r="A39" s="18"/>
      <c r="B39" s="55" t="s">
        <v>1</v>
      </c>
      <c r="C39" s="55" t="s">
        <v>120</v>
      </c>
      <c r="D39" s="55" t="s">
        <v>14</v>
      </c>
      <c r="E39" s="55" t="s">
        <v>2</v>
      </c>
      <c r="F39" s="55" t="s">
        <v>15</v>
      </c>
      <c r="G39" s="55" t="s">
        <v>4</v>
      </c>
      <c r="H39" s="5" t="s">
        <v>5</v>
      </c>
      <c r="I39" s="5" t="s">
        <v>6</v>
      </c>
      <c r="J39" s="28" t="s">
        <v>45</v>
      </c>
      <c r="K39" s="55" t="s">
        <v>8</v>
      </c>
      <c r="L39" s="1"/>
      <c r="M39" s="1"/>
      <c r="N39" s="1"/>
      <c r="O39" s="1"/>
      <c r="P39" s="1"/>
      <c r="Q39" s="1"/>
      <c r="R39" s="1"/>
      <c r="S39" s="1"/>
    </row>
    <row r="40" spans="1:29" ht="15.75" customHeight="1">
      <c r="A40" s="18"/>
      <c r="B40" s="132" t="s">
        <v>121</v>
      </c>
      <c r="C40" s="108" t="s">
        <v>68</v>
      </c>
      <c r="D40" s="129" t="s">
        <v>122</v>
      </c>
      <c r="E40" s="31" t="s">
        <v>10</v>
      </c>
      <c r="F40" s="31" t="s">
        <v>39</v>
      </c>
      <c r="G40" s="31" t="s">
        <v>16</v>
      </c>
      <c r="H40" s="56">
        <v>0</v>
      </c>
      <c r="I40" s="56">
        <v>0</v>
      </c>
      <c r="J40" s="57" t="str">
        <f>IF(H40&gt;0,I40/H40,"-")</f>
        <v>-</v>
      </c>
      <c r="K40" s="82" t="s">
        <v>201</v>
      </c>
      <c r="L40" s="18"/>
      <c r="M40" s="18"/>
      <c r="N40" s="18"/>
      <c r="O40" s="18"/>
      <c r="P40" s="18"/>
      <c r="Q40" s="18"/>
      <c r="R40" s="18"/>
      <c r="S40" s="18"/>
    </row>
    <row r="41" spans="1:29" ht="15.75" customHeight="1">
      <c r="A41" s="18"/>
      <c r="B41" s="133"/>
      <c r="C41" s="108"/>
      <c r="D41" s="129"/>
      <c r="E41" s="31" t="s">
        <v>10</v>
      </c>
      <c r="F41" s="31" t="s">
        <v>40</v>
      </c>
      <c r="G41" s="31" t="s">
        <v>17</v>
      </c>
      <c r="H41" s="56">
        <v>0</v>
      </c>
      <c r="I41" s="56">
        <v>0</v>
      </c>
      <c r="J41" s="57" t="str">
        <f t="shared" ref="J41:J107" si="2">IF(H41&gt;0,I41/H41,"-")</f>
        <v>-</v>
      </c>
      <c r="K41" s="82" t="s">
        <v>201</v>
      </c>
      <c r="L41" s="18"/>
      <c r="M41" s="18"/>
      <c r="N41" s="18"/>
      <c r="O41" s="18"/>
      <c r="P41" s="18"/>
      <c r="Q41" s="18"/>
      <c r="R41" s="18"/>
      <c r="S41" s="18"/>
    </row>
    <row r="42" spans="1:29" ht="15.75" customHeight="1">
      <c r="A42" s="18"/>
      <c r="B42" s="133"/>
      <c r="C42" s="108"/>
      <c r="D42" s="129"/>
      <c r="E42" s="31" t="s">
        <v>10</v>
      </c>
      <c r="F42" s="31" t="s">
        <v>41</v>
      </c>
      <c r="G42" s="31" t="s">
        <v>46</v>
      </c>
      <c r="H42" s="56">
        <v>0</v>
      </c>
      <c r="I42" s="56">
        <v>0</v>
      </c>
      <c r="J42" s="57" t="str">
        <f t="shared" si="2"/>
        <v>-</v>
      </c>
      <c r="K42" s="82" t="s">
        <v>201</v>
      </c>
      <c r="L42" s="18"/>
      <c r="M42" s="18"/>
      <c r="N42" s="18"/>
      <c r="O42" s="18"/>
      <c r="P42" s="18"/>
      <c r="Q42" s="18"/>
      <c r="R42" s="18"/>
      <c r="S42" s="18"/>
    </row>
    <row r="43" spans="1:29" ht="15.75" customHeight="1">
      <c r="A43" s="18"/>
      <c r="B43" s="133"/>
      <c r="C43" s="108"/>
      <c r="D43" s="129"/>
      <c r="E43" s="31" t="s">
        <v>10</v>
      </c>
      <c r="F43" s="31" t="s">
        <v>24</v>
      </c>
      <c r="G43" s="31" t="s">
        <v>47</v>
      </c>
      <c r="H43" s="56">
        <v>0</v>
      </c>
      <c r="I43" s="56">
        <v>0</v>
      </c>
      <c r="J43" s="57" t="str">
        <f t="shared" si="2"/>
        <v>-</v>
      </c>
      <c r="K43" s="82" t="s">
        <v>201</v>
      </c>
      <c r="L43" s="18"/>
      <c r="M43" s="18"/>
      <c r="N43" s="18"/>
      <c r="O43" s="18"/>
      <c r="P43" s="18"/>
      <c r="Q43" s="18"/>
      <c r="R43" s="18"/>
      <c r="S43" s="18"/>
    </row>
    <row r="44" spans="1:29" ht="15.75" customHeight="1">
      <c r="A44" s="18"/>
      <c r="B44" s="133"/>
      <c r="C44" s="108"/>
      <c r="D44" s="129"/>
      <c r="E44" s="31" t="s">
        <v>10</v>
      </c>
      <c r="F44" s="31" t="s">
        <v>18</v>
      </c>
      <c r="G44" s="31" t="s">
        <v>48</v>
      </c>
      <c r="H44" s="56">
        <v>0</v>
      </c>
      <c r="I44" s="56">
        <v>0</v>
      </c>
      <c r="J44" s="57" t="str">
        <f t="shared" si="2"/>
        <v>-</v>
      </c>
      <c r="K44" s="82" t="s">
        <v>201</v>
      </c>
      <c r="L44" s="18"/>
      <c r="M44" s="18"/>
      <c r="N44" s="18"/>
      <c r="O44" s="18"/>
      <c r="P44" s="18"/>
      <c r="Q44" s="18"/>
      <c r="R44" s="18"/>
      <c r="S44" s="18"/>
    </row>
    <row r="45" spans="1:29" ht="15.75" customHeight="1">
      <c r="A45" s="18"/>
      <c r="B45" s="133"/>
      <c r="C45" s="108"/>
      <c r="D45" s="129"/>
      <c r="E45" s="31" t="s">
        <v>11</v>
      </c>
      <c r="F45" s="31" t="s">
        <v>24</v>
      </c>
      <c r="G45" s="31" t="s">
        <v>49</v>
      </c>
      <c r="H45" s="56">
        <v>0</v>
      </c>
      <c r="I45" s="56">
        <v>0</v>
      </c>
      <c r="J45" s="57" t="str">
        <f t="shared" si="2"/>
        <v>-</v>
      </c>
      <c r="K45" s="82" t="s">
        <v>201</v>
      </c>
      <c r="L45" s="18"/>
      <c r="M45" s="18"/>
      <c r="N45" s="18"/>
      <c r="O45" s="18"/>
      <c r="P45" s="18"/>
      <c r="Q45" s="18"/>
      <c r="R45" s="18"/>
      <c r="S45" s="18"/>
    </row>
    <row r="46" spans="1:29" ht="15.75" customHeight="1">
      <c r="A46" s="18"/>
      <c r="B46" s="133"/>
      <c r="C46" s="109"/>
      <c r="D46" s="104"/>
      <c r="E46" s="31" t="s">
        <v>11</v>
      </c>
      <c r="F46" s="31" t="s">
        <v>42</v>
      </c>
      <c r="G46" s="31" t="s">
        <v>50</v>
      </c>
      <c r="H46" s="56">
        <v>0</v>
      </c>
      <c r="I46" s="56">
        <v>0</v>
      </c>
      <c r="J46" s="57" t="str">
        <f t="shared" si="2"/>
        <v>-</v>
      </c>
      <c r="K46" s="82" t="s">
        <v>201</v>
      </c>
      <c r="L46" s="18"/>
      <c r="M46" s="18"/>
      <c r="N46" s="18"/>
      <c r="O46" s="18"/>
      <c r="P46" s="18"/>
      <c r="Q46" s="18"/>
      <c r="R46" s="18"/>
      <c r="S46" s="18"/>
    </row>
    <row r="47" spans="1:29" ht="15.75" customHeight="1">
      <c r="A47" s="18"/>
      <c r="B47" s="133"/>
      <c r="C47" s="109"/>
      <c r="D47" s="104"/>
      <c r="E47" s="31" t="s">
        <v>11</v>
      </c>
      <c r="F47" s="31" t="s">
        <v>43</v>
      </c>
      <c r="G47" s="31" t="s">
        <v>51</v>
      </c>
      <c r="H47" s="56">
        <v>0</v>
      </c>
      <c r="I47" s="56">
        <v>0</v>
      </c>
      <c r="J47" s="57" t="str">
        <f t="shared" si="2"/>
        <v>-</v>
      </c>
      <c r="K47" s="82" t="s">
        <v>201</v>
      </c>
      <c r="L47" s="1"/>
      <c r="M47" s="1"/>
      <c r="N47" s="1"/>
      <c r="O47" s="1"/>
      <c r="P47" s="1"/>
      <c r="Q47" s="1"/>
      <c r="R47" s="1"/>
      <c r="S47" s="1"/>
    </row>
    <row r="48" spans="1:29" ht="15.75" customHeight="1">
      <c r="A48" s="18"/>
      <c r="B48" s="133"/>
      <c r="C48" s="109"/>
      <c r="D48" s="104"/>
      <c r="E48" s="31" t="s">
        <v>11</v>
      </c>
      <c r="F48" s="31" t="s">
        <v>41</v>
      </c>
      <c r="G48" s="31" t="s">
        <v>52</v>
      </c>
      <c r="H48" s="56">
        <v>0</v>
      </c>
      <c r="I48" s="56">
        <v>0</v>
      </c>
      <c r="J48" s="57" t="str">
        <f t="shared" si="2"/>
        <v>-</v>
      </c>
      <c r="K48" s="82" t="s">
        <v>201</v>
      </c>
      <c r="L48" s="1"/>
      <c r="M48" s="1"/>
      <c r="N48" s="1"/>
      <c r="O48" s="1"/>
      <c r="P48" s="1"/>
      <c r="Q48" s="1"/>
      <c r="R48" s="1"/>
      <c r="S48" s="1"/>
    </row>
    <row r="49" spans="1:19" ht="15.75" customHeight="1">
      <c r="A49" s="18"/>
      <c r="B49" s="133"/>
      <c r="C49" s="109"/>
      <c r="D49" s="104"/>
      <c r="E49" s="130" t="s">
        <v>9</v>
      </c>
      <c r="F49" s="104"/>
      <c r="G49" s="104"/>
      <c r="H49" s="58">
        <f>SUM(H40:H48)</f>
        <v>0</v>
      </c>
      <c r="I49" s="58">
        <f>SUM(I40:I48)</f>
        <v>0</v>
      </c>
      <c r="J49" s="59" t="str">
        <f t="shared" si="2"/>
        <v>-</v>
      </c>
      <c r="K49" s="60"/>
      <c r="L49" s="1"/>
      <c r="M49" s="1"/>
      <c r="N49" s="1"/>
      <c r="O49" s="1"/>
      <c r="P49" s="1"/>
      <c r="Q49" s="1"/>
      <c r="R49" s="1"/>
      <c r="S49" s="1"/>
    </row>
    <row r="50" spans="1:19" ht="15.75" customHeight="1">
      <c r="A50" s="18"/>
      <c r="B50" s="133"/>
      <c r="C50" s="109"/>
      <c r="D50" s="129" t="s">
        <v>123</v>
      </c>
      <c r="E50" s="31" t="s">
        <v>10</v>
      </c>
      <c r="F50" s="31" t="s">
        <v>24</v>
      </c>
      <c r="G50" s="54" t="s">
        <v>19</v>
      </c>
      <c r="H50" s="54">
        <v>0</v>
      </c>
      <c r="I50" s="56">
        <v>300000</v>
      </c>
      <c r="J50" s="57" t="str">
        <f t="shared" si="2"/>
        <v>-</v>
      </c>
      <c r="K50" s="82" t="s">
        <v>214</v>
      </c>
      <c r="L50" s="1"/>
      <c r="M50" s="1"/>
      <c r="N50" s="1"/>
      <c r="O50" s="1"/>
      <c r="P50" s="1"/>
      <c r="Q50" s="1"/>
      <c r="R50" s="1"/>
      <c r="S50" s="1"/>
    </row>
    <row r="51" spans="1:19" ht="15.75" customHeight="1">
      <c r="A51" s="18"/>
      <c r="B51" s="133"/>
      <c r="C51" s="109"/>
      <c r="D51" s="129"/>
      <c r="E51" s="31" t="s">
        <v>10</v>
      </c>
      <c r="F51" s="31" t="s">
        <v>53</v>
      </c>
      <c r="G51" s="54" t="s">
        <v>124</v>
      </c>
      <c r="H51" s="54">
        <v>0</v>
      </c>
      <c r="I51" s="56">
        <v>300000</v>
      </c>
      <c r="J51" s="57" t="str">
        <f t="shared" si="2"/>
        <v>-</v>
      </c>
      <c r="K51" s="24" t="s">
        <v>214</v>
      </c>
      <c r="L51" s="18"/>
      <c r="M51" s="18"/>
      <c r="N51" s="18"/>
      <c r="O51" s="18"/>
      <c r="P51" s="18"/>
      <c r="Q51" s="18"/>
      <c r="R51" s="18"/>
      <c r="S51" s="18"/>
    </row>
    <row r="52" spans="1:19" ht="15.75" customHeight="1">
      <c r="A52" s="18"/>
      <c r="B52" s="133"/>
      <c r="C52" s="109"/>
      <c r="D52" s="129"/>
      <c r="E52" s="31" t="s">
        <v>11</v>
      </c>
      <c r="F52" s="31" t="s">
        <v>24</v>
      </c>
      <c r="G52" s="54" t="s">
        <v>125</v>
      </c>
      <c r="H52" s="54">
        <v>0</v>
      </c>
      <c r="I52" s="56">
        <v>0</v>
      </c>
      <c r="J52" s="57" t="str">
        <f t="shared" si="2"/>
        <v>-</v>
      </c>
      <c r="K52" s="24"/>
      <c r="L52" s="18"/>
      <c r="M52" s="18"/>
      <c r="N52" s="18"/>
      <c r="O52" s="18"/>
      <c r="P52" s="18"/>
      <c r="Q52" s="18"/>
      <c r="R52" s="18"/>
      <c r="S52" s="18"/>
    </row>
    <row r="53" spans="1:19" ht="15.75" customHeight="1">
      <c r="A53" s="18"/>
      <c r="B53" s="133"/>
      <c r="C53" s="109"/>
      <c r="D53" s="129"/>
      <c r="E53" s="54" t="s">
        <v>11</v>
      </c>
      <c r="F53" s="54" t="s">
        <v>53</v>
      </c>
      <c r="G53" s="54" t="s">
        <v>126</v>
      </c>
      <c r="H53" s="54">
        <v>0</v>
      </c>
      <c r="I53" s="56">
        <v>0</v>
      </c>
      <c r="J53" s="57" t="str">
        <f t="shared" si="2"/>
        <v>-</v>
      </c>
      <c r="K53" s="24"/>
      <c r="L53" s="1"/>
      <c r="M53" s="1"/>
      <c r="N53" s="1"/>
      <c r="O53" s="1"/>
      <c r="P53" s="1"/>
      <c r="Q53" s="1"/>
      <c r="R53" s="1"/>
      <c r="S53" s="1"/>
    </row>
    <row r="54" spans="1:19" ht="15.75" customHeight="1">
      <c r="A54" s="18"/>
      <c r="B54" s="133"/>
      <c r="C54" s="109"/>
      <c r="D54" s="129"/>
      <c r="E54" s="31" t="s">
        <v>11</v>
      </c>
      <c r="F54" s="31" t="s">
        <v>18</v>
      </c>
      <c r="G54" s="54" t="s">
        <v>127</v>
      </c>
      <c r="H54" s="54">
        <v>0</v>
      </c>
      <c r="I54" s="56">
        <v>0</v>
      </c>
      <c r="J54" s="57" t="str">
        <f t="shared" si="2"/>
        <v>-</v>
      </c>
      <c r="K54" s="24"/>
      <c r="L54" s="1"/>
      <c r="M54" s="1"/>
      <c r="N54" s="1"/>
      <c r="O54" s="1"/>
      <c r="P54" s="1"/>
      <c r="Q54" s="1"/>
      <c r="R54" s="1"/>
      <c r="S54" s="1"/>
    </row>
    <row r="55" spans="1:19" ht="15.75" customHeight="1">
      <c r="A55" s="18"/>
      <c r="B55" s="133"/>
      <c r="C55" s="109"/>
      <c r="D55" s="129"/>
      <c r="E55" s="130" t="s">
        <v>9</v>
      </c>
      <c r="F55" s="130"/>
      <c r="G55" s="130"/>
      <c r="H55" s="58">
        <f>SUM(H50:H54)</f>
        <v>0</v>
      </c>
      <c r="I55" s="58">
        <f>SUM(I50:I54)</f>
        <v>600000</v>
      </c>
      <c r="J55" s="59" t="str">
        <f t="shared" si="2"/>
        <v>-</v>
      </c>
      <c r="K55" s="60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18"/>
      <c r="B56" s="133"/>
      <c r="C56" s="109"/>
      <c r="D56" s="129" t="s">
        <v>128</v>
      </c>
      <c r="E56" s="31" t="s">
        <v>10</v>
      </c>
      <c r="F56" s="31" t="s">
        <v>39</v>
      </c>
      <c r="G56" s="31" t="s">
        <v>21</v>
      </c>
      <c r="H56" s="54">
        <v>0</v>
      </c>
      <c r="I56" s="56">
        <v>0</v>
      </c>
      <c r="J56" s="57" t="str">
        <f t="shared" si="2"/>
        <v>-</v>
      </c>
      <c r="K56" s="82" t="s">
        <v>201</v>
      </c>
      <c r="L56" s="1"/>
      <c r="M56" s="1"/>
      <c r="N56" s="1"/>
      <c r="O56" s="1"/>
      <c r="P56" s="1"/>
      <c r="Q56" s="1"/>
      <c r="R56" s="1"/>
      <c r="S56" s="1"/>
    </row>
    <row r="57" spans="1:19" ht="15.75" customHeight="1">
      <c r="A57" s="18"/>
      <c r="B57" s="133"/>
      <c r="C57" s="109"/>
      <c r="D57" s="129"/>
      <c r="E57" s="31" t="s">
        <v>10</v>
      </c>
      <c r="F57" s="31" t="s">
        <v>41</v>
      </c>
      <c r="G57" s="31" t="s">
        <v>22</v>
      </c>
      <c r="H57" s="54">
        <v>0</v>
      </c>
      <c r="I57" s="56">
        <v>0</v>
      </c>
      <c r="J57" s="57" t="str">
        <f t="shared" si="2"/>
        <v>-</v>
      </c>
      <c r="K57" s="82" t="s">
        <v>201</v>
      </c>
      <c r="L57" s="1"/>
      <c r="M57" s="1"/>
      <c r="N57" s="1"/>
      <c r="O57" s="1"/>
      <c r="P57" s="1"/>
      <c r="Q57" s="1"/>
      <c r="R57" s="1"/>
      <c r="S57" s="1"/>
    </row>
    <row r="58" spans="1:19" ht="15.75" customHeight="1">
      <c r="A58" s="18"/>
      <c r="B58" s="133"/>
      <c r="C58" s="109"/>
      <c r="D58" s="129"/>
      <c r="E58" s="31" t="s">
        <v>11</v>
      </c>
      <c r="F58" s="31" t="s">
        <v>18</v>
      </c>
      <c r="G58" s="31" t="s">
        <v>23</v>
      </c>
      <c r="H58" s="54">
        <v>0</v>
      </c>
      <c r="I58" s="56">
        <v>0</v>
      </c>
      <c r="J58" s="57" t="str">
        <f t="shared" si="2"/>
        <v>-</v>
      </c>
      <c r="K58" s="82" t="s">
        <v>201</v>
      </c>
      <c r="L58" s="1"/>
      <c r="M58" s="1"/>
      <c r="N58" s="1"/>
      <c r="O58" s="1"/>
      <c r="P58" s="1"/>
      <c r="Q58" s="1"/>
      <c r="R58" s="1"/>
      <c r="S58" s="1"/>
    </row>
    <row r="59" spans="1:19" ht="15.75" customHeight="1">
      <c r="A59" s="18"/>
      <c r="B59" s="133"/>
      <c r="C59" s="109"/>
      <c r="D59" s="129"/>
      <c r="E59" s="31" t="s">
        <v>11</v>
      </c>
      <c r="F59" s="31" t="s">
        <v>129</v>
      </c>
      <c r="G59" s="31" t="s">
        <v>54</v>
      </c>
      <c r="H59" s="54">
        <v>0</v>
      </c>
      <c r="I59" s="56">
        <v>0</v>
      </c>
      <c r="J59" s="57" t="str">
        <f t="shared" si="2"/>
        <v>-</v>
      </c>
      <c r="K59" s="82" t="s">
        <v>201</v>
      </c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18"/>
      <c r="B60" s="133"/>
      <c r="C60" s="109"/>
      <c r="D60" s="129"/>
      <c r="E60" s="31" t="s">
        <v>11</v>
      </c>
      <c r="F60" s="31" t="s">
        <v>56</v>
      </c>
      <c r="G60" s="31" t="s">
        <v>55</v>
      </c>
      <c r="H60" s="54">
        <v>0</v>
      </c>
      <c r="I60" s="56">
        <v>0</v>
      </c>
      <c r="J60" s="57" t="str">
        <f t="shared" si="2"/>
        <v>-</v>
      </c>
      <c r="K60" s="82" t="s">
        <v>201</v>
      </c>
      <c r="L60" s="1"/>
      <c r="M60" s="1"/>
      <c r="N60" s="1"/>
      <c r="O60" s="1"/>
      <c r="P60" s="1"/>
      <c r="Q60" s="1"/>
      <c r="R60" s="1"/>
      <c r="S60" s="1"/>
    </row>
    <row r="61" spans="1:19" ht="13">
      <c r="A61" s="18"/>
      <c r="B61" s="133"/>
      <c r="C61" s="109"/>
      <c r="D61" s="129"/>
      <c r="E61" s="130" t="s">
        <v>9</v>
      </c>
      <c r="F61" s="130"/>
      <c r="G61" s="130"/>
      <c r="H61" s="58">
        <f>SUM(H56:H60)</f>
        <v>0</v>
      </c>
      <c r="I61" s="58">
        <f>SUM(I56:I60)</f>
        <v>0</v>
      </c>
      <c r="J61" s="59" t="str">
        <f t="shared" si="2"/>
        <v>-</v>
      </c>
      <c r="K61" s="60"/>
      <c r="L61" s="1"/>
      <c r="M61" s="1"/>
      <c r="N61" s="1"/>
      <c r="O61" s="1"/>
      <c r="P61" s="1"/>
      <c r="Q61" s="1"/>
      <c r="R61" s="1"/>
      <c r="S61" s="1"/>
    </row>
    <row r="62" spans="1:19" ht="16">
      <c r="A62" s="18"/>
      <c r="B62" s="133"/>
      <c r="C62" s="109"/>
      <c r="D62" s="103" t="s">
        <v>31</v>
      </c>
      <c r="E62" s="61" t="s">
        <v>10</v>
      </c>
      <c r="F62" s="61" t="s">
        <v>53</v>
      </c>
      <c r="G62" s="61" t="s">
        <v>130</v>
      </c>
      <c r="H62" s="54">
        <v>0</v>
      </c>
      <c r="I62" s="56">
        <v>0</v>
      </c>
      <c r="J62" s="57" t="str">
        <f t="shared" si="2"/>
        <v>-</v>
      </c>
      <c r="K62" s="82" t="s">
        <v>201</v>
      </c>
      <c r="L62" s="1"/>
      <c r="M62" s="1"/>
      <c r="N62" s="1"/>
      <c r="O62" s="1"/>
      <c r="P62" s="1"/>
      <c r="Q62" s="1"/>
      <c r="R62" s="1"/>
      <c r="S62" s="1"/>
    </row>
    <row r="63" spans="1:19" ht="16">
      <c r="A63" s="18"/>
      <c r="B63" s="133"/>
      <c r="C63" s="109"/>
      <c r="D63" s="104"/>
      <c r="E63" s="61"/>
      <c r="F63" s="61" t="s">
        <v>41</v>
      </c>
      <c r="G63" s="61" t="s">
        <v>131</v>
      </c>
      <c r="H63" s="54">
        <v>0</v>
      </c>
      <c r="I63" s="56">
        <v>0</v>
      </c>
      <c r="J63" s="57" t="str">
        <f t="shared" si="2"/>
        <v>-</v>
      </c>
      <c r="K63" s="82" t="s">
        <v>201</v>
      </c>
      <c r="L63" s="1"/>
      <c r="M63" s="1"/>
      <c r="N63" s="1"/>
      <c r="O63" s="1"/>
      <c r="P63" s="1"/>
      <c r="Q63" s="1"/>
      <c r="R63" s="1"/>
      <c r="S63" s="1"/>
    </row>
    <row r="64" spans="1:19" ht="16">
      <c r="A64" s="18"/>
      <c r="B64" s="133"/>
      <c r="C64" s="109"/>
      <c r="D64" s="104"/>
      <c r="E64" s="61" t="s">
        <v>10</v>
      </c>
      <c r="F64" s="61" t="s">
        <v>18</v>
      </c>
      <c r="G64" s="61" t="s">
        <v>132</v>
      </c>
      <c r="H64" s="54">
        <v>0</v>
      </c>
      <c r="I64" s="56">
        <v>0</v>
      </c>
      <c r="J64" s="57" t="str">
        <f t="shared" si="2"/>
        <v>-</v>
      </c>
      <c r="K64" s="82" t="s">
        <v>201</v>
      </c>
      <c r="L64" s="1"/>
      <c r="M64" s="1"/>
      <c r="N64" s="1"/>
      <c r="O64" s="1"/>
      <c r="P64" s="1"/>
      <c r="Q64" s="1"/>
      <c r="R64" s="1"/>
      <c r="S64" s="1"/>
    </row>
    <row r="65" spans="1:19" ht="16">
      <c r="A65" s="18"/>
      <c r="B65" s="133"/>
      <c r="C65" s="109"/>
      <c r="D65" s="104"/>
      <c r="E65" s="61" t="s">
        <v>11</v>
      </c>
      <c r="F65" s="61" t="s">
        <v>133</v>
      </c>
      <c r="G65" s="61" t="s">
        <v>134</v>
      </c>
      <c r="H65" s="54">
        <v>0</v>
      </c>
      <c r="I65" s="56">
        <v>0</v>
      </c>
      <c r="J65" s="57" t="str">
        <f t="shared" si="2"/>
        <v>-</v>
      </c>
      <c r="K65" s="82" t="s">
        <v>201</v>
      </c>
      <c r="L65" s="1"/>
      <c r="M65" s="1"/>
      <c r="N65" s="1"/>
      <c r="O65" s="1"/>
      <c r="P65" s="1"/>
      <c r="Q65" s="1"/>
      <c r="R65" s="1"/>
      <c r="S65" s="1"/>
    </row>
    <row r="66" spans="1:19" ht="16">
      <c r="A66" s="18"/>
      <c r="B66" s="133"/>
      <c r="C66" s="109"/>
      <c r="D66" s="104"/>
      <c r="E66" s="61" t="s">
        <v>11</v>
      </c>
      <c r="F66" s="61" t="s">
        <v>24</v>
      </c>
      <c r="G66" s="61" t="s">
        <v>135</v>
      </c>
      <c r="H66" s="54">
        <v>0</v>
      </c>
      <c r="I66" s="56">
        <v>0</v>
      </c>
      <c r="J66" s="57" t="str">
        <f t="shared" si="2"/>
        <v>-</v>
      </c>
      <c r="K66" s="82" t="s">
        <v>201</v>
      </c>
      <c r="L66" s="1"/>
      <c r="M66" s="1"/>
      <c r="N66" s="1"/>
      <c r="O66" s="1"/>
      <c r="P66" s="1"/>
      <c r="Q66" s="1"/>
      <c r="R66" s="1"/>
      <c r="S66" s="1"/>
    </row>
    <row r="67" spans="1:19" ht="16">
      <c r="A67" s="18"/>
      <c r="B67" s="133"/>
      <c r="C67" s="109"/>
      <c r="D67" s="104"/>
      <c r="E67" s="61" t="s">
        <v>11</v>
      </c>
      <c r="F67" s="61" t="s">
        <v>136</v>
      </c>
      <c r="G67" s="61" t="s">
        <v>137</v>
      </c>
      <c r="H67" s="54">
        <v>0</v>
      </c>
      <c r="I67" s="56">
        <v>0</v>
      </c>
      <c r="J67" s="57" t="str">
        <f t="shared" si="2"/>
        <v>-</v>
      </c>
      <c r="K67" s="82" t="s">
        <v>201</v>
      </c>
      <c r="L67" s="1"/>
      <c r="M67" s="1"/>
      <c r="N67" s="1"/>
      <c r="O67" s="1"/>
      <c r="P67" s="1"/>
      <c r="Q67" s="1"/>
      <c r="R67" s="1"/>
      <c r="S67" s="1"/>
    </row>
    <row r="68" spans="1:19" ht="13">
      <c r="A68" s="18"/>
      <c r="B68" s="133"/>
      <c r="C68" s="109"/>
      <c r="D68" s="104"/>
      <c r="E68" s="105" t="s">
        <v>9</v>
      </c>
      <c r="F68" s="104"/>
      <c r="G68" s="104"/>
      <c r="H68" s="58">
        <f>SUM(H62:H67)</f>
        <v>0</v>
      </c>
      <c r="I68" s="58">
        <f>SUM(I62:I67)</f>
        <v>0</v>
      </c>
      <c r="J68" s="59" t="str">
        <f t="shared" si="2"/>
        <v>-</v>
      </c>
      <c r="K68" s="60"/>
      <c r="L68" s="1"/>
      <c r="M68" s="1"/>
      <c r="N68" s="1"/>
      <c r="O68" s="1"/>
      <c r="P68" s="1"/>
      <c r="Q68" s="1"/>
      <c r="R68" s="1"/>
      <c r="S68" s="1"/>
    </row>
    <row r="69" spans="1:19" ht="15">
      <c r="A69" s="18"/>
      <c r="B69" s="133"/>
      <c r="C69" s="109"/>
      <c r="D69" s="103" t="s">
        <v>138</v>
      </c>
      <c r="E69" s="31" t="s">
        <v>10</v>
      </c>
      <c r="F69" s="31" t="s">
        <v>41</v>
      </c>
      <c r="G69" s="56" t="s">
        <v>139</v>
      </c>
      <c r="H69" s="54">
        <v>0</v>
      </c>
      <c r="I69" s="56">
        <v>0</v>
      </c>
      <c r="J69" s="57" t="str">
        <f t="shared" si="2"/>
        <v>-</v>
      </c>
      <c r="K69" s="82"/>
      <c r="L69" s="1"/>
      <c r="M69" s="1"/>
      <c r="N69" s="1"/>
      <c r="O69" s="1"/>
      <c r="P69" s="1"/>
      <c r="Q69" s="1"/>
      <c r="R69" s="1"/>
      <c r="S69" s="1"/>
    </row>
    <row r="70" spans="1:19" ht="15">
      <c r="A70" s="18"/>
      <c r="B70" s="133"/>
      <c r="C70" s="109"/>
      <c r="D70" s="104"/>
      <c r="E70" s="31" t="s">
        <v>11</v>
      </c>
      <c r="F70" s="31" t="s">
        <v>40</v>
      </c>
      <c r="G70" s="56" t="s">
        <v>140</v>
      </c>
      <c r="H70" s="54">
        <v>0</v>
      </c>
      <c r="I70" s="56">
        <v>0</v>
      </c>
      <c r="J70" s="57" t="str">
        <f t="shared" si="2"/>
        <v>-</v>
      </c>
      <c r="K70" s="82"/>
      <c r="L70" s="1"/>
      <c r="M70" s="1"/>
      <c r="N70" s="1"/>
      <c r="O70" s="1"/>
      <c r="P70" s="1"/>
      <c r="Q70" s="1"/>
      <c r="R70" s="1"/>
      <c r="S70" s="1"/>
    </row>
    <row r="71" spans="1:19" ht="14">
      <c r="A71" s="18"/>
      <c r="B71" s="133"/>
      <c r="C71" s="109"/>
      <c r="D71" s="104"/>
      <c r="E71" s="31" t="s">
        <v>11</v>
      </c>
      <c r="F71" s="31" t="s">
        <v>43</v>
      </c>
      <c r="G71" s="56" t="s">
        <v>141</v>
      </c>
      <c r="H71" s="54">
        <v>0</v>
      </c>
      <c r="I71" s="56">
        <v>0</v>
      </c>
      <c r="J71" s="57" t="str">
        <f t="shared" si="2"/>
        <v>-</v>
      </c>
      <c r="K71" s="24"/>
      <c r="L71" s="18"/>
      <c r="M71" s="18"/>
      <c r="N71" s="18"/>
      <c r="O71" s="18"/>
      <c r="P71" s="18"/>
      <c r="Q71" s="18"/>
      <c r="R71" s="18"/>
      <c r="S71" s="18"/>
    </row>
    <row r="72" spans="1:19" ht="13">
      <c r="A72" s="18"/>
      <c r="B72" s="133"/>
      <c r="C72" s="109"/>
      <c r="D72" s="104"/>
      <c r="E72" s="105" t="s">
        <v>9</v>
      </c>
      <c r="F72" s="104"/>
      <c r="G72" s="104"/>
      <c r="H72" s="58">
        <f>SUM(H69:H71)</f>
        <v>0</v>
      </c>
      <c r="I72" s="58">
        <f>SUM(I69:I71)</f>
        <v>0</v>
      </c>
      <c r="J72" s="59" t="str">
        <f t="shared" si="2"/>
        <v>-</v>
      </c>
      <c r="K72" s="60"/>
      <c r="L72" s="18"/>
      <c r="M72" s="18"/>
      <c r="N72" s="18"/>
      <c r="O72" s="18"/>
      <c r="P72" s="18"/>
      <c r="Q72" s="18"/>
      <c r="R72" s="18"/>
      <c r="S72" s="18"/>
    </row>
    <row r="73" spans="1:19" ht="14">
      <c r="A73" s="18"/>
      <c r="B73" s="133"/>
      <c r="C73" s="109"/>
      <c r="D73" s="103" t="s">
        <v>142</v>
      </c>
      <c r="E73" s="31" t="s">
        <v>11</v>
      </c>
      <c r="F73" s="31" t="s">
        <v>57</v>
      </c>
      <c r="G73" s="56" t="s">
        <v>143</v>
      </c>
      <c r="H73" s="54">
        <v>0</v>
      </c>
      <c r="I73" s="56">
        <v>0</v>
      </c>
      <c r="J73" s="57" t="str">
        <f t="shared" si="2"/>
        <v>-</v>
      </c>
      <c r="K73" s="24"/>
      <c r="L73" s="1"/>
      <c r="M73" s="1"/>
      <c r="N73" s="1"/>
      <c r="O73" s="1"/>
      <c r="P73" s="1"/>
      <c r="Q73" s="1"/>
      <c r="R73" s="1"/>
      <c r="S73" s="1"/>
    </row>
    <row r="74" spans="1:19" ht="14">
      <c r="A74" s="18"/>
      <c r="B74" s="133"/>
      <c r="C74" s="109"/>
      <c r="D74" s="104"/>
      <c r="E74" s="31" t="s">
        <v>11</v>
      </c>
      <c r="F74" s="31" t="s">
        <v>24</v>
      </c>
      <c r="G74" s="56" t="s">
        <v>144</v>
      </c>
      <c r="H74" s="54">
        <v>0</v>
      </c>
      <c r="I74" s="56">
        <v>0</v>
      </c>
      <c r="J74" s="57" t="str">
        <f t="shared" si="2"/>
        <v>-</v>
      </c>
      <c r="K74" s="24"/>
      <c r="L74" s="1"/>
      <c r="M74" s="1"/>
      <c r="N74" s="1"/>
      <c r="O74" s="1"/>
      <c r="P74" s="1"/>
      <c r="Q74" s="1"/>
      <c r="R74" s="1"/>
      <c r="S74" s="1"/>
    </row>
    <row r="75" spans="1:19" ht="14">
      <c r="A75" s="18"/>
      <c r="B75" s="133"/>
      <c r="C75" s="109"/>
      <c r="D75" s="104"/>
      <c r="E75" s="31" t="s">
        <v>11</v>
      </c>
      <c r="F75" s="31" t="s">
        <v>58</v>
      </c>
      <c r="G75" s="56" t="s">
        <v>145</v>
      </c>
      <c r="H75" s="54">
        <v>0</v>
      </c>
      <c r="I75" s="56">
        <v>0</v>
      </c>
      <c r="J75" s="57" t="str">
        <f t="shared" si="2"/>
        <v>-</v>
      </c>
      <c r="K75" s="24"/>
      <c r="L75" s="1"/>
      <c r="M75" s="1"/>
      <c r="N75" s="1"/>
      <c r="O75" s="1"/>
      <c r="P75" s="1"/>
      <c r="Q75" s="1"/>
      <c r="R75" s="1"/>
      <c r="S75" s="1"/>
    </row>
    <row r="76" spans="1:19" ht="15" customHeight="1">
      <c r="A76" s="18"/>
      <c r="B76" s="133"/>
      <c r="C76" s="109"/>
      <c r="D76" s="104"/>
      <c r="E76" s="31" t="s">
        <v>11</v>
      </c>
      <c r="F76" s="31" t="s">
        <v>59</v>
      </c>
      <c r="G76" s="56" t="s">
        <v>146</v>
      </c>
      <c r="H76" s="54">
        <v>0</v>
      </c>
      <c r="I76" s="56">
        <v>0</v>
      </c>
      <c r="J76" s="57" t="str">
        <f t="shared" si="2"/>
        <v>-</v>
      </c>
      <c r="K76" s="24"/>
      <c r="L76" s="18"/>
      <c r="M76" s="18"/>
      <c r="N76" s="18"/>
      <c r="O76" s="18"/>
      <c r="P76" s="18"/>
      <c r="Q76" s="18"/>
      <c r="R76" s="18"/>
      <c r="S76" s="18"/>
    </row>
    <row r="77" spans="1:19" ht="15" customHeight="1">
      <c r="A77" s="18"/>
      <c r="B77" s="133"/>
      <c r="C77" s="109"/>
      <c r="D77" s="104"/>
      <c r="E77" s="105" t="s">
        <v>9</v>
      </c>
      <c r="F77" s="104"/>
      <c r="G77" s="104"/>
      <c r="H77" s="58">
        <f>SUM(H73:H76)</f>
        <v>0</v>
      </c>
      <c r="I77" s="58">
        <f>SUM(I73:I76)</f>
        <v>0</v>
      </c>
      <c r="J77" s="59" t="str">
        <f t="shared" si="2"/>
        <v>-</v>
      </c>
      <c r="K77" s="60"/>
      <c r="L77" s="18"/>
      <c r="M77" s="18"/>
      <c r="N77" s="18"/>
      <c r="O77" s="18"/>
      <c r="P77" s="18"/>
      <c r="Q77" s="18"/>
      <c r="R77" s="18"/>
      <c r="S77" s="18"/>
    </row>
    <row r="78" spans="1:19" ht="15" customHeight="1">
      <c r="A78" s="18"/>
      <c r="B78" s="133"/>
      <c r="C78" s="109"/>
      <c r="D78" s="106" t="s">
        <v>20</v>
      </c>
      <c r="E78" s="106"/>
      <c r="F78" s="106"/>
      <c r="G78" s="106"/>
      <c r="H78" s="62">
        <f>SUM(H40:H77)/2</f>
        <v>0</v>
      </c>
      <c r="I78" s="62">
        <f>SUM(I40:I77)/2</f>
        <v>600000</v>
      </c>
      <c r="J78" s="63" t="str">
        <f t="shared" si="2"/>
        <v>-</v>
      </c>
      <c r="K78" s="60"/>
      <c r="L78" s="18"/>
      <c r="M78" s="18"/>
      <c r="N78" s="18"/>
      <c r="O78" s="18"/>
      <c r="P78" s="18"/>
      <c r="Q78" s="18"/>
      <c r="R78" s="18"/>
      <c r="S78" s="18"/>
    </row>
    <row r="79" spans="1:19" ht="15" customHeight="1">
      <c r="A79" s="18"/>
      <c r="B79" s="133"/>
      <c r="C79" s="112" t="s">
        <v>210</v>
      </c>
      <c r="D79" s="129" t="s">
        <v>147</v>
      </c>
      <c r="E79" s="31" t="s">
        <v>10</v>
      </c>
      <c r="F79" s="31" t="s">
        <v>28</v>
      </c>
      <c r="G79" s="54" t="s">
        <v>148</v>
      </c>
      <c r="H79" s="54">
        <v>0</v>
      </c>
      <c r="I79" s="56">
        <v>0</v>
      </c>
      <c r="J79" s="57" t="str">
        <f t="shared" si="2"/>
        <v>-</v>
      </c>
      <c r="K79" s="24" t="s">
        <v>117</v>
      </c>
      <c r="L79" s="18"/>
      <c r="M79" s="18"/>
      <c r="N79" s="18"/>
      <c r="O79" s="18"/>
      <c r="P79" s="18"/>
      <c r="Q79" s="18"/>
      <c r="R79" s="18"/>
      <c r="S79" s="18"/>
    </row>
    <row r="80" spans="1:19" ht="13">
      <c r="A80" s="18"/>
      <c r="B80" s="133"/>
      <c r="C80" s="109"/>
      <c r="D80" s="104"/>
      <c r="E80" s="130" t="s">
        <v>9</v>
      </c>
      <c r="F80" s="104"/>
      <c r="G80" s="104"/>
      <c r="H80" s="58">
        <f>SUM(H79)</f>
        <v>0</v>
      </c>
      <c r="I80" s="58">
        <f>SUM(I79)</f>
        <v>0</v>
      </c>
      <c r="J80" s="59" t="str">
        <f t="shared" si="2"/>
        <v>-</v>
      </c>
      <c r="K80" s="60"/>
      <c r="L80" s="1"/>
      <c r="M80" s="1"/>
      <c r="N80" s="1"/>
      <c r="O80" s="1"/>
      <c r="P80" s="1"/>
      <c r="Q80" s="1"/>
      <c r="R80" s="1"/>
      <c r="S80" s="1"/>
    </row>
    <row r="81" spans="1:19" ht="16">
      <c r="A81" s="18"/>
      <c r="B81" s="133"/>
      <c r="C81" s="109"/>
      <c r="D81" s="103" t="s">
        <v>33</v>
      </c>
      <c r="E81" s="31" t="s">
        <v>10</v>
      </c>
      <c r="F81" s="31" t="s">
        <v>60</v>
      </c>
      <c r="G81" s="56" t="s">
        <v>149</v>
      </c>
      <c r="H81" s="56">
        <v>0</v>
      </c>
      <c r="I81" s="56">
        <v>0</v>
      </c>
      <c r="J81" s="57" t="str">
        <f t="shared" si="2"/>
        <v>-</v>
      </c>
      <c r="K81" s="83" t="s">
        <v>201</v>
      </c>
      <c r="L81" s="1"/>
      <c r="M81" s="1"/>
      <c r="N81" s="1"/>
      <c r="O81" s="1"/>
      <c r="P81" s="1"/>
      <c r="Q81" s="1"/>
      <c r="R81" s="1"/>
      <c r="S81" s="1"/>
    </row>
    <row r="82" spans="1:19" ht="13">
      <c r="A82" s="18"/>
      <c r="B82" s="133"/>
      <c r="C82" s="109"/>
      <c r="D82" s="104"/>
      <c r="E82" s="105" t="s">
        <v>9</v>
      </c>
      <c r="F82" s="104"/>
      <c r="G82" s="104"/>
      <c r="H82" s="58">
        <f>SUM(H81)</f>
        <v>0</v>
      </c>
      <c r="I82" s="58">
        <f>SUM(I81)</f>
        <v>0</v>
      </c>
      <c r="J82" s="59" t="str">
        <f t="shared" si="2"/>
        <v>-</v>
      </c>
      <c r="K82" s="60"/>
      <c r="L82" s="1"/>
      <c r="M82" s="1"/>
      <c r="N82" s="1"/>
      <c r="O82" s="1"/>
      <c r="P82" s="1"/>
      <c r="Q82" s="1"/>
      <c r="R82" s="1"/>
      <c r="S82" s="1"/>
    </row>
    <row r="83" spans="1:19" ht="13">
      <c r="A83" s="18"/>
      <c r="B83" s="133"/>
      <c r="C83" s="109"/>
      <c r="D83" s="106" t="s">
        <v>20</v>
      </c>
      <c r="E83" s="106"/>
      <c r="F83" s="106"/>
      <c r="G83" s="106"/>
      <c r="H83" s="62">
        <f>SUM(H79:H82)/2</f>
        <v>0</v>
      </c>
      <c r="I83" s="62">
        <f>SUM(I79:I82)/2</f>
        <v>0</v>
      </c>
      <c r="J83" s="63" t="str">
        <f t="shared" si="2"/>
        <v>-</v>
      </c>
      <c r="K83" s="60"/>
      <c r="L83" s="1"/>
      <c r="M83" s="1"/>
      <c r="N83" s="1"/>
      <c r="O83" s="1"/>
      <c r="P83" s="1"/>
      <c r="Q83" s="1"/>
      <c r="R83" s="1"/>
      <c r="S83" s="1"/>
    </row>
    <row r="84" spans="1:19" ht="16">
      <c r="A84" s="18"/>
      <c r="B84" s="133"/>
      <c r="C84" s="112" t="s">
        <v>70</v>
      </c>
      <c r="D84" s="103" t="s">
        <v>37</v>
      </c>
      <c r="E84" s="64" t="s">
        <v>150</v>
      </c>
      <c r="F84" s="64" t="s">
        <v>53</v>
      </c>
      <c r="G84" s="56" t="s">
        <v>151</v>
      </c>
      <c r="H84" s="65">
        <v>480217</v>
      </c>
      <c r="I84" s="65">
        <v>0</v>
      </c>
      <c r="J84" s="57">
        <f t="shared" si="2"/>
        <v>0</v>
      </c>
      <c r="K84" s="84" t="s">
        <v>201</v>
      </c>
      <c r="L84" s="1"/>
      <c r="M84" s="1"/>
      <c r="N84" s="1"/>
      <c r="O84" s="1"/>
      <c r="P84" s="1"/>
      <c r="Q84" s="1"/>
      <c r="R84" s="1"/>
      <c r="S84" s="1"/>
    </row>
    <row r="85" spans="1:19" ht="13">
      <c r="A85" s="18"/>
      <c r="B85" s="133"/>
      <c r="C85" s="108"/>
      <c r="D85" s="104"/>
      <c r="E85" s="105" t="s">
        <v>9</v>
      </c>
      <c r="F85" s="104"/>
      <c r="G85" s="104"/>
      <c r="H85" s="58">
        <f>SUM(H84)</f>
        <v>480217</v>
      </c>
      <c r="I85" s="66">
        <f>SUM(I84)</f>
        <v>0</v>
      </c>
      <c r="J85" s="59">
        <f t="shared" si="2"/>
        <v>0</v>
      </c>
      <c r="K85" s="60"/>
      <c r="L85" s="1"/>
      <c r="M85" s="1"/>
      <c r="N85" s="1"/>
      <c r="O85" s="1"/>
      <c r="P85" s="1"/>
      <c r="Q85" s="1"/>
      <c r="R85" s="1"/>
      <c r="S85" s="1"/>
    </row>
    <row r="86" spans="1:19" ht="13">
      <c r="A86" s="18"/>
      <c r="B86" s="133"/>
      <c r="C86" s="108"/>
      <c r="D86" s="106" t="s">
        <v>20</v>
      </c>
      <c r="E86" s="106"/>
      <c r="F86" s="106"/>
      <c r="G86" s="106"/>
      <c r="H86" s="62">
        <f>SUM(H84:H85)/2</f>
        <v>480217</v>
      </c>
      <c r="I86" s="62">
        <f>SUM(I84:I85)/2</f>
        <v>0</v>
      </c>
      <c r="J86" s="63">
        <f t="shared" si="2"/>
        <v>0</v>
      </c>
      <c r="K86" s="67"/>
      <c r="L86" s="1"/>
      <c r="M86" s="1"/>
      <c r="N86" s="1"/>
      <c r="O86" s="1"/>
      <c r="P86" s="1"/>
      <c r="Q86" s="1"/>
      <c r="R86" s="1"/>
      <c r="S86" s="1"/>
    </row>
    <row r="87" spans="1:19" ht="16">
      <c r="A87" s="18"/>
      <c r="B87" s="133"/>
      <c r="C87" s="112" t="s">
        <v>209</v>
      </c>
      <c r="D87" s="113" t="s">
        <v>114</v>
      </c>
      <c r="E87" s="31" t="s">
        <v>152</v>
      </c>
      <c r="F87" s="31" t="s">
        <v>53</v>
      </c>
      <c r="G87" s="56" t="s">
        <v>153</v>
      </c>
      <c r="H87" s="68">
        <v>2477999</v>
      </c>
      <c r="I87" s="68">
        <v>0</v>
      </c>
      <c r="J87" s="57">
        <f t="shared" si="2"/>
        <v>0</v>
      </c>
      <c r="K87" s="84" t="s">
        <v>201</v>
      </c>
      <c r="L87" s="1"/>
      <c r="M87" s="1"/>
      <c r="N87" s="1"/>
      <c r="O87" s="1"/>
      <c r="P87" s="1"/>
      <c r="Q87" s="1"/>
      <c r="R87" s="1"/>
      <c r="S87" s="1"/>
    </row>
    <row r="88" spans="1:19" ht="13">
      <c r="A88" s="18"/>
      <c r="B88" s="133"/>
      <c r="C88" s="109"/>
      <c r="D88" s="104"/>
      <c r="E88" s="105" t="s">
        <v>9</v>
      </c>
      <c r="F88" s="104"/>
      <c r="G88" s="104"/>
      <c r="H88" s="69">
        <f>SUM(H87)</f>
        <v>2477999</v>
      </c>
      <c r="I88" s="69">
        <f>SUM(I87)</f>
        <v>0</v>
      </c>
      <c r="J88" s="59">
        <f t="shared" si="2"/>
        <v>0</v>
      </c>
      <c r="K88" s="60"/>
      <c r="L88" s="1"/>
      <c r="M88" s="1"/>
      <c r="N88" s="1"/>
      <c r="O88" s="1"/>
      <c r="P88" s="1"/>
      <c r="Q88" s="1"/>
      <c r="R88" s="1"/>
      <c r="S88" s="1"/>
    </row>
    <row r="89" spans="1:19" ht="13">
      <c r="A89" s="18"/>
      <c r="B89" s="133"/>
      <c r="C89" s="109"/>
      <c r="D89" s="106" t="s">
        <v>20</v>
      </c>
      <c r="E89" s="106"/>
      <c r="F89" s="106"/>
      <c r="G89" s="106"/>
      <c r="H89" s="62">
        <f>SUM(H87:H88)/2</f>
        <v>2477999</v>
      </c>
      <c r="I89" s="62">
        <f>SUM(I87:I88)/2</f>
        <v>0</v>
      </c>
      <c r="J89" s="63">
        <f t="shared" si="2"/>
        <v>0</v>
      </c>
      <c r="K89" s="60"/>
      <c r="L89" s="1"/>
      <c r="M89" s="1"/>
      <c r="N89" s="1"/>
      <c r="O89" s="1"/>
      <c r="P89" s="1"/>
      <c r="Q89" s="1"/>
      <c r="R89" s="1"/>
      <c r="S89" s="1"/>
    </row>
    <row r="90" spans="1:19" ht="14">
      <c r="A90" s="18"/>
      <c r="B90" s="133"/>
      <c r="C90" s="107" t="s">
        <v>197</v>
      </c>
      <c r="D90" s="103" t="s">
        <v>32</v>
      </c>
      <c r="E90" s="31" t="s">
        <v>10</v>
      </c>
      <c r="F90" s="31" t="s">
        <v>53</v>
      </c>
      <c r="G90" s="56" t="s">
        <v>154</v>
      </c>
      <c r="H90" s="56">
        <v>416970</v>
      </c>
      <c r="I90" s="70">
        <v>600000</v>
      </c>
      <c r="J90" s="57">
        <f t="shared" si="2"/>
        <v>1.4389524426217712</v>
      </c>
      <c r="K90" s="71" t="s">
        <v>214</v>
      </c>
      <c r="L90" s="1"/>
      <c r="M90" s="1"/>
      <c r="N90" s="1"/>
      <c r="O90" s="1"/>
      <c r="P90" s="1"/>
      <c r="Q90" s="1"/>
      <c r="R90" s="1"/>
      <c r="S90" s="1"/>
    </row>
    <row r="91" spans="1:19" ht="13">
      <c r="A91" s="18"/>
      <c r="B91" s="133"/>
      <c r="C91" s="108"/>
      <c r="D91" s="104"/>
      <c r="E91" s="105" t="s">
        <v>9</v>
      </c>
      <c r="F91" s="104"/>
      <c r="G91" s="104"/>
      <c r="H91" s="69">
        <f>SUM(H90)</f>
        <v>416970</v>
      </c>
      <c r="I91" s="69">
        <f>SUM(I90)</f>
        <v>600000</v>
      </c>
      <c r="J91" s="59">
        <f t="shared" si="2"/>
        <v>1.4389524426217712</v>
      </c>
      <c r="K91" s="30" t="s">
        <v>214</v>
      </c>
      <c r="L91" s="1"/>
      <c r="M91" s="1"/>
      <c r="N91" s="1"/>
      <c r="O91" s="1"/>
      <c r="P91" s="1"/>
      <c r="Q91" s="1"/>
      <c r="R91" s="1"/>
      <c r="S91" s="1"/>
    </row>
    <row r="92" spans="1:19" ht="13">
      <c r="A92" s="18"/>
      <c r="B92" s="133"/>
      <c r="C92" s="109"/>
      <c r="D92" s="106" t="s">
        <v>20</v>
      </c>
      <c r="E92" s="106"/>
      <c r="F92" s="106"/>
      <c r="G92" s="106"/>
      <c r="H92" s="62">
        <f>SUM(H90:H91)/2</f>
        <v>416970</v>
      </c>
      <c r="I92" s="62">
        <f>SUM(I90:I91)/2</f>
        <v>600000</v>
      </c>
      <c r="J92" s="63">
        <f t="shared" si="2"/>
        <v>1.4389524426217712</v>
      </c>
      <c r="K92" s="30" t="s">
        <v>214</v>
      </c>
      <c r="L92" s="20"/>
      <c r="M92" s="20"/>
      <c r="N92" s="20"/>
      <c r="O92" s="20"/>
      <c r="P92" s="20"/>
      <c r="Q92" s="20"/>
      <c r="R92" s="20"/>
      <c r="S92" s="20"/>
    </row>
    <row r="93" spans="1:19" ht="14">
      <c r="A93" s="18"/>
      <c r="B93" s="133"/>
      <c r="C93" s="110" t="s">
        <v>198</v>
      </c>
      <c r="D93" s="103" t="s">
        <v>105</v>
      </c>
      <c r="E93" s="31" t="s">
        <v>10</v>
      </c>
      <c r="F93" s="31" t="s">
        <v>53</v>
      </c>
      <c r="G93" s="56" t="s">
        <v>155</v>
      </c>
      <c r="H93" s="56">
        <v>0</v>
      </c>
      <c r="I93" s="70">
        <v>1500000</v>
      </c>
      <c r="J93" s="57" t="str">
        <f t="shared" si="2"/>
        <v>-</v>
      </c>
      <c r="K93" s="24" t="s">
        <v>214</v>
      </c>
      <c r="L93" s="20"/>
      <c r="M93" s="20"/>
      <c r="N93" s="20"/>
      <c r="O93" s="20"/>
      <c r="P93" s="20"/>
      <c r="Q93" s="20"/>
      <c r="R93" s="20"/>
      <c r="S93" s="20"/>
    </row>
    <row r="94" spans="1:19" ht="16">
      <c r="A94" s="18"/>
      <c r="B94" s="133"/>
      <c r="C94" s="111"/>
      <c r="D94" s="104"/>
      <c r="E94" s="31" t="s">
        <v>152</v>
      </c>
      <c r="F94" s="31" t="s">
        <v>53</v>
      </c>
      <c r="G94" s="54" t="s">
        <v>156</v>
      </c>
      <c r="H94" s="56">
        <v>0</v>
      </c>
      <c r="I94" s="70">
        <v>0</v>
      </c>
      <c r="J94" s="57" t="str">
        <f t="shared" si="2"/>
        <v>-</v>
      </c>
      <c r="K94" s="24"/>
      <c r="L94" s="20"/>
      <c r="M94" s="20"/>
      <c r="N94" s="20"/>
      <c r="O94" s="20"/>
      <c r="P94" s="20"/>
      <c r="Q94" s="20"/>
      <c r="R94" s="20"/>
      <c r="S94" s="20"/>
    </row>
    <row r="95" spans="1:19" ht="13">
      <c r="A95" s="18"/>
      <c r="B95" s="133"/>
      <c r="C95" s="111"/>
      <c r="D95" s="104"/>
      <c r="E95" s="105" t="s">
        <v>9</v>
      </c>
      <c r="F95" s="104"/>
      <c r="G95" s="104"/>
      <c r="H95" s="69">
        <f>SUM(H93:H94)</f>
        <v>0</v>
      </c>
      <c r="I95" s="69">
        <f>SUM(I93:I94)</f>
        <v>1500000</v>
      </c>
      <c r="J95" s="59" t="str">
        <f t="shared" si="2"/>
        <v>-</v>
      </c>
      <c r="K95" s="30" t="s">
        <v>214</v>
      </c>
      <c r="L95" s="20"/>
      <c r="M95" s="20"/>
      <c r="N95" s="20"/>
      <c r="O95" s="20"/>
      <c r="P95" s="20"/>
      <c r="Q95" s="20"/>
      <c r="R95" s="20"/>
      <c r="S95" s="20"/>
    </row>
    <row r="96" spans="1:19" ht="13">
      <c r="A96" s="18"/>
      <c r="B96" s="133"/>
      <c r="C96" s="111"/>
      <c r="D96" s="106" t="s">
        <v>20</v>
      </c>
      <c r="E96" s="106"/>
      <c r="F96" s="106"/>
      <c r="G96" s="106"/>
      <c r="H96" s="62">
        <f>SUM(H93:H95)/2</f>
        <v>0</v>
      </c>
      <c r="I96" s="62">
        <f>SUM(I94:I95)</f>
        <v>1500000</v>
      </c>
      <c r="J96" s="63" t="str">
        <f t="shared" si="2"/>
        <v>-</v>
      </c>
      <c r="K96" s="30" t="s">
        <v>214</v>
      </c>
      <c r="L96" s="20"/>
      <c r="M96" s="20"/>
      <c r="N96" s="20"/>
      <c r="O96" s="20"/>
      <c r="P96" s="20"/>
      <c r="Q96" s="20"/>
      <c r="R96" s="20"/>
      <c r="S96" s="20"/>
    </row>
    <row r="97" spans="1:19" ht="14">
      <c r="A97" s="18"/>
      <c r="B97" s="133"/>
      <c r="C97" s="102" t="s">
        <v>208</v>
      </c>
      <c r="D97" s="103" t="s">
        <v>61</v>
      </c>
      <c r="E97" s="31" t="s">
        <v>11</v>
      </c>
      <c r="F97" s="31" t="s">
        <v>62</v>
      </c>
      <c r="G97" s="56" t="s">
        <v>157</v>
      </c>
      <c r="H97" s="56">
        <v>0</v>
      </c>
      <c r="I97" s="70">
        <v>0</v>
      </c>
      <c r="J97" s="57" t="str">
        <f t="shared" si="2"/>
        <v>-</v>
      </c>
      <c r="K97" s="24"/>
      <c r="L97" s="20"/>
      <c r="M97" s="20"/>
      <c r="N97" s="20"/>
      <c r="O97" s="20"/>
      <c r="P97" s="20"/>
      <c r="Q97" s="20"/>
      <c r="R97" s="20"/>
      <c r="S97" s="20"/>
    </row>
    <row r="98" spans="1:19" ht="14">
      <c r="A98" s="18"/>
      <c r="B98" s="133"/>
      <c r="C98" s="102"/>
      <c r="D98" s="104"/>
      <c r="E98" s="31" t="s">
        <v>11</v>
      </c>
      <c r="F98" s="31" t="s">
        <v>38</v>
      </c>
      <c r="G98" s="56" t="s">
        <v>158</v>
      </c>
      <c r="H98" s="56">
        <v>0</v>
      </c>
      <c r="I98" s="70">
        <v>0</v>
      </c>
      <c r="J98" s="57" t="str">
        <f t="shared" si="2"/>
        <v>-</v>
      </c>
      <c r="K98" s="24"/>
      <c r="L98" s="20"/>
      <c r="M98" s="20"/>
      <c r="N98" s="20"/>
      <c r="O98" s="20"/>
      <c r="P98" s="20"/>
      <c r="Q98" s="20"/>
      <c r="R98" s="20"/>
      <c r="S98" s="20"/>
    </row>
    <row r="99" spans="1:19" ht="14">
      <c r="A99" s="18"/>
      <c r="B99" s="133"/>
      <c r="C99" s="102"/>
      <c r="D99" s="104"/>
      <c r="E99" s="31" t="s">
        <v>11</v>
      </c>
      <c r="F99" s="31" t="s">
        <v>63</v>
      </c>
      <c r="G99" s="56" t="s">
        <v>159</v>
      </c>
      <c r="H99" s="56">
        <v>0</v>
      </c>
      <c r="I99" s="70">
        <v>0</v>
      </c>
      <c r="J99" s="57" t="str">
        <f t="shared" si="2"/>
        <v>-</v>
      </c>
      <c r="K99" s="24"/>
      <c r="L99" s="20"/>
      <c r="M99" s="20"/>
      <c r="N99" s="20"/>
      <c r="O99" s="20"/>
      <c r="P99" s="20"/>
      <c r="Q99" s="20"/>
      <c r="R99" s="20"/>
      <c r="S99" s="20"/>
    </row>
    <row r="100" spans="1:19" ht="14">
      <c r="A100" s="18"/>
      <c r="B100" s="133"/>
      <c r="C100" s="102"/>
      <c r="D100" s="104"/>
      <c r="E100" s="31" t="s">
        <v>11</v>
      </c>
      <c r="F100" s="31" t="s">
        <v>64</v>
      </c>
      <c r="G100" s="56" t="s">
        <v>160</v>
      </c>
      <c r="H100" s="56">
        <v>0</v>
      </c>
      <c r="I100" s="70">
        <v>0</v>
      </c>
      <c r="J100" s="57" t="str">
        <f t="shared" si="2"/>
        <v>-</v>
      </c>
      <c r="K100" s="24"/>
      <c r="L100" s="20"/>
      <c r="M100" s="20"/>
      <c r="N100" s="20"/>
      <c r="O100" s="20"/>
      <c r="P100" s="20"/>
      <c r="Q100" s="20"/>
      <c r="R100" s="20"/>
      <c r="S100" s="20"/>
    </row>
    <row r="101" spans="1:19" ht="14">
      <c r="A101" s="18"/>
      <c r="B101" s="133"/>
      <c r="C101" s="102"/>
      <c r="D101" s="104"/>
      <c r="E101" s="31" t="s">
        <v>11</v>
      </c>
      <c r="F101" s="31" t="s">
        <v>65</v>
      </c>
      <c r="G101" s="56" t="s">
        <v>161</v>
      </c>
      <c r="H101" s="56">
        <v>0</v>
      </c>
      <c r="I101" s="70">
        <v>0</v>
      </c>
      <c r="J101" s="57" t="str">
        <f t="shared" si="2"/>
        <v>-</v>
      </c>
      <c r="K101" s="24"/>
      <c r="L101" s="20"/>
      <c r="M101" s="20"/>
      <c r="N101" s="20"/>
      <c r="O101" s="20"/>
      <c r="P101" s="20"/>
      <c r="Q101" s="20"/>
      <c r="R101" s="20"/>
      <c r="S101" s="20"/>
    </row>
    <row r="102" spans="1:19" ht="13">
      <c r="A102" s="18"/>
      <c r="B102" s="133"/>
      <c r="C102" s="102"/>
      <c r="D102" s="104"/>
      <c r="E102" s="105" t="s">
        <v>9</v>
      </c>
      <c r="F102" s="104"/>
      <c r="G102" s="104"/>
      <c r="H102" s="69">
        <f>SUM(H97:H101)</f>
        <v>0</v>
      </c>
      <c r="I102" s="69">
        <v>0</v>
      </c>
      <c r="J102" s="59" t="str">
        <f t="shared" si="2"/>
        <v>-</v>
      </c>
      <c r="K102" s="30"/>
      <c r="L102" s="20"/>
      <c r="M102" s="20"/>
      <c r="N102" s="20"/>
      <c r="O102" s="20"/>
      <c r="P102" s="20"/>
      <c r="Q102" s="20"/>
      <c r="R102" s="20"/>
      <c r="S102" s="20"/>
    </row>
    <row r="103" spans="1:19" ht="13">
      <c r="A103" s="18"/>
      <c r="B103" s="133"/>
      <c r="C103" s="102"/>
      <c r="D103" s="106" t="s">
        <v>20</v>
      </c>
      <c r="E103" s="106"/>
      <c r="F103" s="106"/>
      <c r="G103" s="106"/>
      <c r="H103" s="62">
        <f>SUM(H101:H102)/2</f>
        <v>0</v>
      </c>
      <c r="I103" s="62">
        <f>SUM(I101:I102)/2</f>
        <v>0</v>
      </c>
      <c r="J103" s="63" t="str">
        <f t="shared" si="2"/>
        <v>-</v>
      </c>
      <c r="K103" s="30"/>
      <c r="L103" s="20"/>
      <c r="M103" s="20"/>
      <c r="N103" s="20"/>
      <c r="O103" s="20"/>
      <c r="P103" s="20"/>
      <c r="Q103" s="20"/>
      <c r="R103" s="20"/>
      <c r="S103" s="20"/>
    </row>
    <row r="104" spans="1:19" ht="14">
      <c r="A104" s="18"/>
      <c r="B104" s="133"/>
      <c r="C104" s="136" t="s">
        <v>211</v>
      </c>
      <c r="D104" s="139" t="s">
        <v>206</v>
      </c>
      <c r="E104" s="101" t="s">
        <v>71</v>
      </c>
      <c r="F104" s="101" t="s">
        <v>207</v>
      </c>
      <c r="G104" s="101" t="s">
        <v>213</v>
      </c>
      <c r="H104" s="99">
        <v>0</v>
      </c>
      <c r="I104" s="99">
        <v>600000</v>
      </c>
      <c r="J104" s="100" t="str">
        <f t="shared" si="2"/>
        <v>-</v>
      </c>
      <c r="K104" s="30" t="s">
        <v>214</v>
      </c>
      <c r="L104" s="20"/>
      <c r="M104" s="20"/>
      <c r="N104" s="20"/>
      <c r="O104" s="20"/>
      <c r="P104" s="20"/>
      <c r="Q104" s="20"/>
      <c r="R104" s="20"/>
      <c r="S104" s="20"/>
    </row>
    <row r="105" spans="1:19" ht="13">
      <c r="A105" s="18"/>
      <c r="B105" s="133"/>
      <c r="C105" s="137"/>
      <c r="D105" s="140"/>
      <c r="E105" s="141" t="s">
        <v>44</v>
      </c>
      <c r="F105" s="142"/>
      <c r="G105" s="143"/>
      <c r="H105" s="74">
        <f>SUM(H104)</f>
        <v>0</v>
      </c>
      <c r="I105" s="74">
        <f>SUM(I104)</f>
        <v>600000</v>
      </c>
      <c r="J105" s="59" t="str">
        <f t="shared" si="2"/>
        <v>-</v>
      </c>
      <c r="K105" s="30" t="s">
        <v>214</v>
      </c>
      <c r="L105" s="20"/>
      <c r="M105" s="20"/>
      <c r="N105" s="20"/>
      <c r="O105" s="20"/>
      <c r="P105" s="20"/>
      <c r="Q105" s="20"/>
      <c r="R105" s="20"/>
      <c r="S105" s="20"/>
    </row>
    <row r="106" spans="1:19" ht="13">
      <c r="A106" s="18"/>
      <c r="B106" s="133"/>
      <c r="C106" s="138"/>
      <c r="D106" s="144" t="s">
        <v>212</v>
      </c>
      <c r="E106" s="145"/>
      <c r="F106" s="145"/>
      <c r="G106" s="146"/>
      <c r="H106" s="62">
        <f>SUM(H105)</f>
        <v>0</v>
      </c>
      <c r="I106" s="62">
        <f>SUM(I105)</f>
        <v>600000</v>
      </c>
      <c r="J106" s="63" t="str">
        <f t="shared" si="2"/>
        <v>-</v>
      </c>
      <c r="K106" s="30" t="s">
        <v>214</v>
      </c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18"/>
      <c r="B107" s="133"/>
      <c r="C107" s="147" t="s">
        <v>69</v>
      </c>
      <c r="D107" s="148" t="s">
        <v>162</v>
      </c>
      <c r="E107" s="72" t="s">
        <v>163</v>
      </c>
      <c r="F107" s="72" t="s">
        <v>164</v>
      </c>
      <c r="G107" s="72" t="s">
        <v>167</v>
      </c>
      <c r="H107" s="73">
        <v>262211</v>
      </c>
      <c r="I107" s="70">
        <v>0</v>
      </c>
      <c r="J107" s="57">
        <f t="shared" si="2"/>
        <v>0</v>
      </c>
      <c r="K107" s="30"/>
      <c r="L107" s="20"/>
      <c r="M107" s="20"/>
      <c r="N107" s="20"/>
      <c r="O107" s="20"/>
      <c r="P107" s="20"/>
      <c r="Q107" s="20"/>
      <c r="R107" s="20"/>
      <c r="S107" s="20"/>
    </row>
    <row r="108" spans="1:19" ht="13">
      <c r="A108" s="18"/>
      <c r="B108" s="133"/>
      <c r="C108" s="102"/>
      <c r="D108" s="148"/>
      <c r="E108" s="105" t="s">
        <v>9</v>
      </c>
      <c r="F108" s="104"/>
      <c r="G108" s="104"/>
      <c r="H108" s="74">
        <f>SUM(H107)</f>
        <v>262211</v>
      </c>
      <c r="I108" s="74">
        <f>SUM(I107)</f>
        <v>0</v>
      </c>
      <c r="J108" s="59">
        <f t="shared" ref="J108:J142" si="3">IF(H108&gt;0,I108/H108,"-")</f>
        <v>0</v>
      </c>
      <c r="L108" s="21"/>
      <c r="M108" s="21"/>
      <c r="N108" s="21"/>
      <c r="O108" s="21"/>
      <c r="P108" s="21"/>
      <c r="Q108" s="21"/>
      <c r="R108" s="21"/>
      <c r="S108" s="21"/>
    </row>
    <row r="109" spans="1:19" ht="13">
      <c r="A109" s="18"/>
      <c r="B109" s="133"/>
      <c r="C109" s="102"/>
      <c r="D109" s="106" t="s">
        <v>20</v>
      </c>
      <c r="E109" s="106"/>
      <c r="F109" s="106"/>
      <c r="G109" s="106"/>
      <c r="H109" s="62">
        <f>SUM(H107:H108)/2</f>
        <v>262211</v>
      </c>
      <c r="I109" s="62">
        <f>SUM(I107:I108)/2</f>
        <v>0</v>
      </c>
      <c r="J109" s="63">
        <f t="shared" si="3"/>
        <v>0</v>
      </c>
      <c r="K109" s="30"/>
      <c r="L109" s="21"/>
      <c r="M109" s="21"/>
      <c r="N109" s="21"/>
      <c r="O109" s="21"/>
      <c r="P109" s="21"/>
      <c r="Q109" s="21"/>
      <c r="R109" s="21"/>
      <c r="S109" s="21"/>
    </row>
    <row r="110" spans="1:19" ht="16">
      <c r="A110" s="18"/>
      <c r="B110" s="133"/>
      <c r="C110" s="108" t="s">
        <v>165</v>
      </c>
      <c r="D110" s="103" t="s">
        <v>106</v>
      </c>
      <c r="E110" s="55" t="s">
        <v>10</v>
      </c>
      <c r="F110" s="55" t="s">
        <v>166</v>
      </c>
      <c r="G110" s="55" t="s">
        <v>167</v>
      </c>
      <c r="H110" s="56">
        <v>0</v>
      </c>
      <c r="I110" s="70">
        <v>0</v>
      </c>
      <c r="J110" s="57" t="str">
        <f t="shared" si="3"/>
        <v>-</v>
      </c>
      <c r="K110" s="24" t="s">
        <v>202</v>
      </c>
      <c r="L110" s="21"/>
      <c r="M110" s="21"/>
      <c r="N110" s="21"/>
      <c r="O110" s="21"/>
      <c r="P110" s="21"/>
      <c r="Q110" s="21"/>
      <c r="R110" s="21"/>
      <c r="S110" s="21"/>
    </row>
    <row r="111" spans="1:19" ht="14">
      <c r="A111" s="18"/>
      <c r="B111" s="133"/>
      <c r="C111" s="108"/>
      <c r="D111" s="104"/>
      <c r="E111" s="55" t="s">
        <v>10</v>
      </c>
      <c r="F111" s="55" t="s">
        <v>25</v>
      </c>
      <c r="G111" s="55" t="s">
        <v>168</v>
      </c>
      <c r="H111" s="56">
        <v>0</v>
      </c>
      <c r="I111" s="70">
        <v>0</v>
      </c>
      <c r="J111" s="57" t="str">
        <f t="shared" si="3"/>
        <v>-</v>
      </c>
      <c r="K111" s="24" t="s">
        <v>203</v>
      </c>
      <c r="L111" s="22"/>
      <c r="M111" s="22"/>
      <c r="N111" s="22"/>
      <c r="O111" s="22"/>
      <c r="P111" s="22"/>
      <c r="Q111" s="22"/>
      <c r="R111" s="22"/>
      <c r="S111" s="22"/>
    </row>
    <row r="112" spans="1:19" ht="14">
      <c r="A112" s="18"/>
      <c r="B112" s="133"/>
      <c r="C112" s="108"/>
      <c r="D112" s="104"/>
      <c r="E112" s="55" t="s">
        <v>10</v>
      </c>
      <c r="F112" s="55" t="s">
        <v>39</v>
      </c>
      <c r="G112" s="55" t="s">
        <v>169</v>
      </c>
      <c r="H112" s="56">
        <v>0</v>
      </c>
      <c r="I112" s="70">
        <v>0</v>
      </c>
      <c r="J112" s="57" t="str">
        <f t="shared" si="3"/>
        <v>-</v>
      </c>
      <c r="K112" s="24" t="s">
        <v>203</v>
      </c>
      <c r="L112" s="21"/>
      <c r="M112" s="21"/>
      <c r="N112" s="21"/>
      <c r="O112" s="21"/>
      <c r="P112" s="21"/>
      <c r="Q112" s="21"/>
      <c r="R112" s="21"/>
      <c r="S112" s="21"/>
    </row>
    <row r="113" spans="1:19" ht="14">
      <c r="A113" s="18"/>
      <c r="B113" s="133"/>
      <c r="C113" s="108"/>
      <c r="D113" s="104"/>
      <c r="E113" s="55" t="s">
        <v>10</v>
      </c>
      <c r="F113" s="55" t="s">
        <v>59</v>
      </c>
      <c r="G113" s="55" t="s">
        <v>170</v>
      </c>
      <c r="H113" s="56">
        <v>0</v>
      </c>
      <c r="I113" s="70">
        <v>0</v>
      </c>
      <c r="J113" s="57" t="str">
        <f t="shared" si="3"/>
        <v>-</v>
      </c>
      <c r="K113" s="24" t="s">
        <v>203</v>
      </c>
      <c r="L113" s="1"/>
      <c r="M113" s="1"/>
      <c r="N113" s="1"/>
      <c r="O113" s="1"/>
      <c r="P113" s="1"/>
      <c r="Q113" s="1"/>
      <c r="R113" s="1"/>
      <c r="S113" s="1"/>
    </row>
    <row r="114" spans="1:19" ht="14">
      <c r="A114" s="18"/>
      <c r="B114" s="133"/>
      <c r="C114" s="108"/>
      <c r="D114" s="104"/>
      <c r="E114" s="55" t="s">
        <v>10</v>
      </c>
      <c r="F114" s="55" t="s">
        <v>171</v>
      </c>
      <c r="G114" s="55" t="s">
        <v>172</v>
      </c>
      <c r="H114" s="56">
        <v>0</v>
      </c>
      <c r="I114" s="70">
        <v>0</v>
      </c>
      <c r="J114" s="57" t="str">
        <f t="shared" si="3"/>
        <v>-</v>
      </c>
      <c r="K114" s="24" t="s">
        <v>203</v>
      </c>
      <c r="L114" s="22"/>
      <c r="M114" s="22"/>
      <c r="N114" s="22"/>
      <c r="O114" s="22"/>
      <c r="P114" s="22"/>
      <c r="Q114" s="22"/>
      <c r="R114" s="22"/>
      <c r="S114" s="22"/>
    </row>
    <row r="115" spans="1:19" ht="14">
      <c r="A115" s="18"/>
      <c r="B115" s="133"/>
      <c r="C115" s="108"/>
      <c r="D115" s="104"/>
      <c r="E115" s="31" t="s">
        <v>11</v>
      </c>
      <c r="F115" s="31" t="s">
        <v>66</v>
      </c>
      <c r="G115" s="55" t="s">
        <v>173</v>
      </c>
      <c r="H115" s="56">
        <v>0</v>
      </c>
      <c r="I115" s="70">
        <v>0</v>
      </c>
      <c r="J115" s="57" t="str">
        <f t="shared" si="3"/>
        <v>-</v>
      </c>
      <c r="K115" s="24" t="s">
        <v>203</v>
      </c>
      <c r="L115" s="1"/>
      <c r="M115" s="1"/>
      <c r="N115" s="1"/>
      <c r="O115" s="1"/>
      <c r="P115" s="1"/>
      <c r="Q115" s="1"/>
      <c r="R115" s="1"/>
      <c r="S115" s="1"/>
    </row>
    <row r="116" spans="1:19" ht="14">
      <c r="A116" s="1"/>
      <c r="B116" s="133"/>
      <c r="C116" s="108"/>
      <c r="D116" s="104"/>
      <c r="E116" s="31" t="s">
        <v>11</v>
      </c>
      <c r="F116" s="31" t="s">
        <v>24</v>
      </c>
      <c r="G116" s="55" t="s">
        <v>174</v>
      </c>
      <c r="H116" s="56">
        <v>0</v>
      </c>
      <c r="I116" s="70">
        <v>0</v>
      </c>
      <c r="J116" s="57" t="str">
        <f t="shared" si="3"/>
        <v>-</v>
      </c>
      <c r="K116" s="24" t="s">
        <v>203</v>
      </c>
      <c r="L116" s="1"/>
      <c r="M116" s="1"/>
      <c r="N116" s="1"/>
      <c r="O116" s="1"/>
      <c r="P116" s="1"/>
      <c r="Q116" s="1"/>
      <c r="R116" s="1"/>
      <c r="S116" s="1"/>
    </row>
    <row r="117" spans="1:19" ht="14">
      <c r="A117" s="1"/>
      <c r="B117" s="133"/>
      <c r="C117" s="108"/>
      <c r="D117" s="104"/>
      <c r="E117" s="31" t="s">
        <v>11</v>
      </c>
      <c r="F117" s="31" t="s">
        <v>67</v>
      </c>
      <c r="G117" s="55" t="s">
        <v>175</v>
      </c>
      <c r="H117" s="56">
        <v>0</v>
      </c>
      <c r="I117" s="70">
        <v>0</v>
      </c>
      <c r="J117" s="57" t="str">
        <f t="shared" si="3"/>
        <v>-</v>
      </c>
      <c r="K117" s="24" t="s">
        <v>203</v>
      </c>
      <c r="L117" s="1"/>
      <c r="M117" s="1"/>
      <c r="N117" s="1"/>
      <c r="O117" s="1"/>
      <c r="P117" s="1"/>
      <c r="Q117" s="1"/>
      <c r="R117" s="1"/>
      <c r="S117" s="1"/>
    </row>
    <row r="118" spans="1:19" ht="14">
      <c r="A118" s="1"/>
      <c r="B118" s="133"/>
      <c r="C118" s="108"/>
      <c r="D118" s="104"/>
      <c r="E118" s="31" t="s">
        <v>11</v>
      </c>
      <c r="F118" s="31" t="s">
        <v>59</v>
      </c>
      <c r="G118" s="55" t="s">
        <v>176</v>
      </c>
      <c r="H118" s="56">
        <v>0</v>
      </c>
      <c r="I118" s="70">
        <v>0</v>
      </c>
      <c r="J118" s="57" t="str">
        <f t="shared" si="3"/>
        <v>-</v>
      </c>
      <c r="K118" s="24" t="s">
        <v>203</v>
      </c>
      <c r="L118" s="1"/>
      <c r="M118" s="1"/>
      <c r="N118" s="1"/>
      <c r="O118" s="1"/>
      <c r="P118" s="1"/>
      <c r="Q118" s="1"/>
      <c r="R118" s="1"/>
      <c r="S118" s="1"/>
    </row>
    <row r="119" spans="1:19" ht="14">
      <c r="A119" s="1"/>
      <c r="B119" s="133"/>
      <c r="C119" s="108"/>
      <c r="D119" s="104"/>
      <c r="E119" s="31" t="s">
        <v>11</v>
      </c>
      <c r="F119" s="31" t="s">
        <v>57</v>
      </c>
      <c r="G119" s="55" t="s">
        <v>177</v>
      </c>
      <c r="H119" s="56">
        <v>0</v>
      </c>
      <c r="I119" s="70">
        <v>0</v>
      </c>
      <c r="J119" s="57" t="str">
        <f t="shared" si="3"/>
        <v>-</v>
      </c>
      <c r="K119" s="24" t="s">
        <v>203</v>
      </c>
      <c r="L119" s="1"/>
      <c r="M119" s="1"/>
      <c r="N119" s="1"/>
      <c r="O119" s="1"/>
      <c r="P119" s="1"/>
      <c r="Q119" s="1"/>
      <c r="R119" s="1"/>
      <c r="S119" s="1"/>
    </row>
    <row r="120" spans="1:19" ht="13">
      <c r="A120" s="1"/>
      <c r="B120" s="133"/>
      <c r="C120" s="108"/>
      <c r="D120" s="104"/>
      <c r="E120" s="149" t="s">
        <v>9</v>
      </c>
      <c r="F120" s="104"/>
      <c r="G120" s="104"/>
      <c r="H120" s="75">
        <f>SUM(H110:H119)</f>
        <v>0</v>
      </c>
      <c r="I120" s="75">
        <f>SUM(I110:I119)</f>
        <v>0</v>
      </c>
      <c r="J120" s="59" t="str">
        <f t="shared" si="3"/>
        <v>-</v>
      </c>
      <c r="K120" s="30"/>
      <c r="L120" s="1"/>
      <c r="M120" s="1"/>
      <c r="N120" s="1"/>
      <c r="O120" s="1"/>
      <c r="P120" s="1"/>
      <c r="Q120" s="1"/>
      <c r="R120" s="1"/>
      <c r="S120" s="1"/>
    </row>
    <row r="121" spans="1:19" ht="16">
      <c r="A121" s="1"/>
      <c r="B121" s="133"/>
      <c r="C121" s="108"/>
      <c r="D121" s="103" t="s">
        <v>107</v>
      </c>
      <c r="E121" s="31" t="s">
        <v>10</v>
      </c>
      <c r="F121" s="31" t="s">
        <v>166</v>
      </c>
      <c r="G121" s="31" t="s">
        <v>178</v>
      </c>
      <c r="H121" s="56">
        <v>0</v>
      </c>
      <c r="I121" s="70">
        <v>0</v>
      </c>
      <c r="J121" s="57" t="str">
        <f t="shared" si="3"/>
        <v>-</v>
      </c>
      <c r="K121" s="24" t="s">
        <v>202</v>
      </c>
      <c r="L121" s="1"/>
      <c r="M121" s="1"/>
      <c r="N121" s="1"/>
      <c r="O121" s="1"/>
      <c r="P121" s="1"/>
      <c r="Q121" s="1"/>
      <c r="R121" s="1"/>
      <c r="S121" s="1"/>
    </row>
    <row r="122" spans="1:19" ht="14">
      <c r="A122" s="1"/>
      <c r="B122" s="133"/>
      <c r="C122" s="108"/>
      <c r="D122" s="104"/>
      <c r="E122" s="31" t="s">
        <v>10</v>
      </c>
      <c r="F122" s="31" t="s">
        <v>25</v>
      </c>
      <c r="G122" s="31" t="s">
        <v>179</v>
      </c>
      <c r="H122" s="56">
        <v>0</v>
      </c>
      <c r="I122" s="70">
        <v>0</v>
      </c>
      <c r="J122" s="57" t="str">
        <f t="shared" si="3"/>
        <v>-</v>
      </c>
      <c r="K122" s="24" t="s">
        <v>203</v>
      </c>
      <c r="L122" s="1"/>
      <c r="M122" s="1"/>
      <c r="N122" s="1"/>
      <c r="O122" s="1"/>
      <c r="P122" s="1"/>
      <c r="Q122" s="1"/>
      <c r="R122" s="1"/>
      <c r="S122" s="1"/>
    </row>
    <row r="123" spans="1:19" ht="14">
      <c r="A123" s="1"/>
      <c r="B123" s="133"/>
      <c r="C123" s="108"/>
      <c r="D123" s="104"/>
      <c r="E123" s="31" t="s">
        <v>10</v>
      </c>
      <c r="F123" s="31" t="s">
        <v>39</v>
      </c>
      <c r="G123" s="31" t="s">
        <v>180</v>
      </c>
      <c r="H123" s="56">
        <v>0</v>
      </c>
      <c r="I123" s="70">
        <v>0</v>
      </c>
      <c r="J123" s="57" t="str">
        <f t="shared" si="3"/>
        <v>-</v>
      </c>
      <c r="K123" s="24" t="s">
        <v>203</v>
      </c>
      <c r="L123" s="1"/>
      <c r="M123" s="1"/>
      <c r="N123" s="1"/>
      <c r="O123" s="1"/>
      <c r="P123" s="1"/>
      <c r="Q123" s="1"/>
      <c r="R123" s="1"/>
      <c r="S123" s="1"/>
    </row>
    <row r="124" spans="1:19" ht="14">
      <c r="A124" s="1"/>
      <c r="B124" s="133"/>
      <c r="C124" s="108"/>
      <c r="D124" s="104"/>
      <c r="E124" s="31" t="s">
        <v>10</v>
      </c>
      <c r="F124" s="31" t="s">
        <v>59</v>
      </c>
      <c r="G124" s="31" t="s">
        <v>181</v>
      </c>
      <c r="H124" s="56">
        <v>0</v>
      </c>
      <c r="I124" s="70">
        <v>0</v>
      </c>
      <c r="J124" s="57" t="str">
        <f t="shared" si="3"/>
        <v>-</v>
      </c>
      <c r="K124" s="24" t="s">
        <v>203</v>
      </c>
      <c r="L124" s="1"/>
      <c r="M124" s="1"/>
      <c r="N124" s="1"/>
      <c r="O124" s="1"/>
      <c r="P124" s="1"/>
      <c r="Q124" s="1"/>
      <c r="R124" s="1"/>
      <c r="S124" s="1"/>
    </row>
    <row r="125" spans="1:19" ht="14">
      <c r="A125" s="1"/>
      <c r="B125" s="133"/>
      <c r="C125" s="108"/>
      <c r="D125" s="104"/>
      <c r="E125" s="31" t="s">
        <v>11</v>
      </c>
      <c r="F125" s="31" t="s">
        <v>66</v>
      </c>
      <c r="G125" s="31" t="s">
        <v>182</v>
      </c>
      <c r="H125" s="56">
        <v>0</v>
      </c>
      <c r="I125" s="70">
        <v>0</v>
      </c>
      <c r="J125" s="57" t="str">
        <f t="shared" si="3"/>
        <v>-</v>
      </c>
      <c r="K125" s="24" t="s">
        <v>203</v>
      </c>
      <c r="L125" s="1"/>
      <c r="M125" s="1"/>
      <c r="N125" s="1"/>
      <c r="O125" s="1"/>
      <c r="P125" s="1"/>
      <c r="Q125" s="1"/>
      <c r="R125" s="1"/>
      <c r="S125" s="1"/>
    </row>
    <row r="126" spans="1:19" ht="14">
      <c r="A126" s="1"/>
      <c r="B126" s="133"/>
      <c r="C126" s="108"/>
      <c r="D126" s="104"/>
      <c r="E126" s="43" t="s">
        <v>11</v>
      </c>
      <c r="F126" s="43" t="s">
        <v>24</v>
      </c>
      <c r="G126" s="31" t="s">
        <v>183</v>
      </c>
      <c r="H126" s="56">
        <v>0</v>
      </c>
      <c r="I126" s="70">
        <v>0</v>
      </c>
      <c r="J126" s="57" t="str">
        <f t="shared" si="3"/>
        <v>-</v>
      </c>
      <c r="K126" s="24" t="s">
        <v>203</v>
      </c>
      <c r="L126" s="1"/>
      <c r="M126" s="1"/>
      <c r="N126" s="1"/>
      <c r="O126" s="1"/>
      <c r="P126" s="1"/>
      <c r="Q126" s="1"/>
      <c r="R126" s="1"/>
      <c r="S126" s="1"/>
    </row>
    <row r="127" spans="1:19" ht="14">
      <c r="A127" s="1"/>
      <c r="B127" s="133"/>
      <c r="C127" s="108"/>
      <c r="D127" s="104"/>
      <c r="E127" s="31" t="s">
        <v>11</v>
      </c>
      <c r="F127" s="31" t="s">
        <v>67</v>
      </c>
      <c r="G127" s="31" t="s">
        <v>184</v>
      </c>
      <c r="H127" s="56">
        <v>0</v>
      </c>
      <c r="I127" s="70">
        <v>0</v>
      </c>
      <c r="J127" s="57" t="str">
        <f t="shared" si="3"/>
        <v>-</v>
      </c>
      <c r="K127" s="24" t="s">
        <v>203</v>
      </c>
      <c r="L127" s="1"/>
      <c r="M127" s="1"/>
      <c r="N127" s="1"/>
      <c r="O127" s="1"/>
      <c r="P127" s="1"/>
      <c r="Q127" s="1"/>
      <c r="R127" s="1"/>
      <c r="S127" s="1"/>
    </row>
    <row r="128" spans="1:19" ht="14">
      <c r="A128" s="1"/>
      <c r="B128" s="133"/>
      <c r="C128" s="108"/>
      <c r="D128" s="104"/>
      <c r="E128" s="31" t="s">
        <v>11</v>
      </c>
      <c r="F128" s="31" t="s">
        <v>59</v>
      </c>
      <c r="G128" s="31" t="s">
        <v>185</v>
      </c>
      <c r="H128" s="56">
        <v>0</v>
      </c>
      <c r="I128" s="70">
        <v>0</v>
      </c>
      <c r="J128" s="57" t="str">
        <f t="shared" si="3"/>
        <v>-</v>
      </c>
      <c r="K128" s="24" t="s">
        <v>203</v>
      </c>
      <c r="L128" s="1"/>
      <c r="M128" s="1"/>
      <c r="N128" s="1"/>
      <c r="O128" s="1"/>
      <c r="P128" s="1"/>
      <c r="Q128" s="1"/>
      <c r="R128" s="1"/>
      <c r="S128" s="1"/>
    </row>
    <row r="129" spans="1:29" ht="14">
      <c r="A129" s="1"/>
      <c r="B129" s="133"/>
      <c r="C129" s="108"/>
      <c r="D129" s="104"/>
      <c r="E129" s="31" t="s">
        <v>11</v>
      </c>
      <c r="F129" s="31" t="s">
        <v>25</v>
      </c>
      <c r="G129" s="31" t="s">
        <v>186</v>
      </c>
      <c r="H129" s="56">
        <v>0</v>
      </c>
      <c r="I129" s="70">
        <v>0</v>
      </c>
      <c r="J129" s="57" t="str">
        <f t="shared" si="3"/>
        <v>-</v>
      </c>
      <c r="K129" s="24" t="s">
        <v>203</v>
      </c>
      <c r="L129" s="1"/>
      <c r="M129" s="1"/>
      <c r="N129" s="1"/>
      <c r="O129" s="1"/>
      <c r="P129" s="1"/>
      <c r="Q129" s="1"/>
      <c r="R129" s="1"/>
      <c r="S129" s="1"/>
    </row>
    <row r="130" spans="1:29" ht="13">
      <c r="A130" s="1"/>
      <c r="B130" s="133"/>
      <c r="C130" s="108"/>
      <c r="D130" s="104"/>
      <c r="E130" s="149" t="s">
        <v>9</v>
      </c>
      <c r="F130" s="104"/>
      <c r="G130" s="104"/>
      <c r="H130" s="75">
        <f>SUM(H121:H129)</f>
        <v>0</v>
      </c>
      <c r="I130" s="75">
        <f>SUM(I121:I129)</f>
        <v>0</v>
      </c>
      <c r="J130" s="59" t="str">
        <f t="shared" si="3"/>
        <v>-</v>
      </c>
      <c r="K130" s="24"/>
      <c r="L130" s="1"/>
      <c r="M130" s="1"/>
      <c r="N130" s="1"/>
      <c r="O130" s="1"/>
      <c r="P130" s="1"/>
      <c r="Q130" s="1"/>
      <c r="R130" s="1"/>
      <c r="S130" s="1"/>
    </row>
    <row r="131" spans="1:29" ht="14">
      <c r="A131" s="1"/>
      <c r="B131" s="133"/>
      <c r="C131" s="108"/>
      <c r="D131" s="103" t="s">
        <v>108</v>
      </c>
      <c r="E131" s="31" t="s">
        <v>10</v>
      </c>
      <c r="F131" s="31" t="s">
        <v>39</v>
      </c>
      <c r="G131" s="31" t="s">
        <v>187</v>
      </c>
      <c r="H131" s="56">
        <v>0</v>
      </c>
      <c r="I131" s="70">
        <v>0</v>
      </c>
      <c r="J131" s="57" t="str">
        <f t="shared" si="3"/>
        <v>-</v>
      </c>
      <c r="K131" s="24" t="s">
        <v>201</v>
      </c>
      <c r="L131" s="1"/>
      <c r="M131" s="1"/>
      <c r="N131" s="1"/>
      <c r="O131" s="1"/>
      <c r="P131" s="1"/>
      <c r="Q131" s="1"/>
      <c r="R131" s="1"/>
      <c r="S131" s="1"/>
    </row>
    <row r="132" spans="1:29" ht="14">
      <c r="A132" s="1"/>
      <c r="B132" s="133"/>
      <c r="C132" s="108"/>
      <c r="D132" s="104"/>
      <c r="E132" s="31" t="s">
        <v>10</v>
      </c>
      <c r="F132" s="31" t="s">
        <v>24</v>
      </c>
      <c r="G132" s="31" t="s">
        <v>188</v>
      </c>
      <c r="H132" s="56">
        <v>0</v>
      </c>
      <c r="I132" s="70">
        <v>0</v>
      </c>
      <c r="J132" s="57" t="str">
        <f t="shared" si="3"/>
        <v>-</v>
      </c>
      <c r="K132" s="24" t="s">
        <v>201</v>
      </c>
      <c r="L132" s="1"/>
      <c r="M132" s="1"/>
      <c r="N132" s="1"/>
      <c r="O132" s="1"/>
      <c r="P132" s="1"/>
      <c r="Q132" s="1"/>
      <c r="R132" s="1"/>
      <c r="S132" s="1"/>
    </row>
    <row r="133" spans="1:29" ht="14">
      <c r="A133" s="1"/>
      <c r="B133" s="133"/>
      <c r="C133" s="108"/>
      <c r="D133" s="104"/>
      <c r="E133" s="31" t="s">
        <v>10</v>
      </c>
      <c r="F133" s="31" t="s">
        <v>57</v>
      </c>
      <c r="G133" s="31" t="s">
        <v>189</v>
      </c>
      <c r="H133" s="56">
        <v>0</v>
      </c>
      <c r="I133" s="70">
        <v>0</v>
      </c>
      <c r="J133" s="57" t="str">
        <f t="shared" si="3"/>
        <v>-</v>
      </c>
      <c r="K133" s="24" t="s">
        <v>201</v>
      </c>
      <c r="L133" s="1"/>
      <c r="M133" s="1"/>
      <c r="N133" s="1"/>
      <c r="O133" s="1"/>
      <c r="P133" s="1"/>
      <c r="Q133" s="1"/>
      <c r="R133" s="1"/>
      <c r="S133" s="1"/>
    </row>
    <row r="134" spans="1:29" ht="14">
      <c r="A134" s="1"/>
      <c r="B134" s="133"/>
      <c r="C134" s="108"/>
      <c r="D134" s="104"/>
      <c r="E134" s="31" t="s">
        <v>10</v>
      </c>
      <c r="F134" s="31" t="s">
        <v>59</v>
      </c>
      <c r="G134" s="31" t="s">
        <v>190</v>
      </c>
      <c r="H134" s="56">
        <v>0</v>
      </c>
      <c r="I134" s="70">
        <v>0</v>
      </c>
      <c r="J134" s="57" t="str">
        <f t="shared" si="3"/>
        <v>-</v>
      </c>
      <c r="K134" s="24" t="s">
        <v>201</v>
      </c>
      <c r="L134" s="1"/>
      <c r="M134" s="1"/>
      <c r="N134" s="1"/>
      <c r="O134" s="1"/>
      <c r="P134" s="1"/>
      <c r="Q134" s="1"/>
      <c r="R134" s="1"/>
      <c r="S134" s="1"/>
    </row>
    <row r="135" spans="1:29" ht="14">
      <c r="A135" s="1"/>
      <c r="B135" s="133"/>
      <c r="C135" s="108"/>
      <c r="D135" s="104"/>
      <c r="E135" s="43" t="s">
        <v>11</v>
      </c>
      <c r="F135" s="43" t="s">
        <v>59</v>
      </c>
      <c r="G135" s="31" t="s">
        <v>191</v>
      </c>
      <c r="H135" s="56">
        <v>0</v>
      </c>
      <c r="I135" s="70">
        <v>0</v>
      </c>
      <c r="J135" s="57" t="str">
        <f t="shared" si="3"/>
        <v>-</v>
      </c>
      <c r="K135" s="24" t="s">
        <v>201</v>
      </c>
      <c r="L135" s="1"/>
      <c r="M135" s="1"/>
      <c r="N135" s="1"/>
      <c r="O135" s="1"/>
      <c r="P135" s="1"/>
      <c r="Q135" s="1"/>
      <c r="R135" s="1"/>
      <c r="S135" s="1"/>
    </row>
    <row r="136" spans="1:29" ht="14">
      <c r="A136" s="1"/>
      <c r="B136" s="133"/>
      <c r="C136" s="108"/>
      <c r="D136" s="104"/>
      <c r="E136" s="43" t="s">
        <v>11</v>
      </c>
      <c r="F136" s="43" t="s">
        <v>24</v>
      </c>
      <c r="G136" s="31" t="s">
        <v>192</v>
      </c>
      <c r="H136" s="56">
        <v>0</v>
      </c>
      <c r="I136" s="70">
        <v>0</v>
      </c>
      <c r="J136" s="57" t="str">
        <f t="shared" si="3"/>
        <v>-</v>
      </c>
      <c r="K136" s="24" t="s">
        <v>201</v>
      </c>
      <c r="L136" s="1"/>
      <c r="M136" s="1"/>
      <c r="N136" s="1"/>
      <c r="O136" s="1"/>
      <c r="P136" s="1"/>
      <c r="Q136" s="1"/>
      <c r="R136" s="1"/>
      <c r="S136" s="1"/>
    </row>
    <row r="137" spans="1:29" ht="14">
      <c r="A137" s="1"/>
      <c r="B137" s="133"/>
      <c r="C137" s="108"/>
      <c r="D137" s="104"/>
      <c r="E137" s="43" t="s">
        <v>11</v>
      </c>
      <c r="F137" s="43" t="s">
        <v>18</v>
      </c>
      <c r="G137" s="31" t="s">
        <v>193</v>
      </c>
      <c r="H137" s="56">
        <v>0</v>
      </c>
      <c r="I137" s="70">
        <v>0</v>
      </c>
      <c r="J137" s="57" t="str">
        <f t="shared" si="3"/>
        <v>-</v>
      </c>
      <c r="K137" s="24" t="s">
        <v>201</v>
      </c>
      <c r="L137" s="1"/>
      <c r="M137" s="1"/>
      <c r="N137" s="1"/>
      <c r="O137" s="1"/>
      <c r="P137" s="1"/>
      <c r="Q137" s="1"/>
      <c r="R137" s="1"/>
      <c r="S137" s="1"/>
    </row>
    <row r="138" spans="1:29" ht="13">
      <c r="A138" s="1"/>
      <c r="B138" s="133"/>
      <c r="C138" s="109"/>
      <c r="D138" s="104"/>
      <c r="E138" s="131" t="s">
        <v>9</v>
      </c>
      <c r="F138" s="104"/>
      <c r="G138" s="104"/>
      <c r="H138" s="75">
        <f>SUM(H131:H137)</f>
        <v>0</v>
      </c>
      <c r="I138" s="75">
        <v>0</v>
      </c>
      <c r="J138" s="59" t="str">
        <f t="shared" si="3"/>
        <v>-</v>
      </c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4">
      <c r="A139" s="1"/>
      <c r="B139" s="133"/>
      <c r="C139" s="109"/>
      <c r="D139" s="103" t="s">
        <v>194</v>
      </c>
      <c r="E139" s="43" t="s">
        <v>11</v>
      </c>
      <c r="F139" s="76" t="s">
        <v>195</v>
      </c>
      <c r="G139" s="76" t="s">
        <v>196</v>
      </c>
      <c r="H139" s="77">
        <v>0</v>
      </c>
      <c r="I139" s="70">
        <v>0</v>
      </c>
      <c r="J139" s="57" t="str">
        <f t="shared" si="3"/>
        <v>-</v>
      </c>
      <c r="K139" s="24" t="s">
        <v>201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">
      <c r="A140" s="1"/>
      <c r="B140" s="133"/>
      <c r="C140" s="109"/>
      <c r="D140" s="104"/>
      <c r="E140" s="131" t="s">
        <v>9</v>
      </c>
      <c r="F140" s="104"/>
      <c r="G140" s="104"/>
      <c r="H140" s="69">
        <f t="shared" ref="H140" si="4">SUM(H139)</f>
        <v>0</v>
      </c>
      <c r="I140" s="69">
        <v>0</v>
      </c>
      <c r="J140" s="59" t="str">
        <f t="shared" si="3"/>
        <v>-</v>
      </c>
      <c r="K140" s="3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">
      <c r="A141" s="1"/>
      <c r="B141" s="133"/>
      <c r="C141" s="109"/>
      <c r="D141" s="106" t="s">
        <v>20</v>
      </c>
      <c r="E141" s="106"/>
      <c r="F141" s="106"/>
      <c r="G141" s="106"/>
      <c r="H141" s="62">
        <f>SUM(H110:H140)/2</f>
        <v>0</v>
      </c>
      <c r="I141" s="62">
        <f>SUM(I110:I140)/2</f>
        <v>0</v>
      </c>
      <c r="J141" s="63" t="str">
        <f t="shared" si="3"/>
        <v>-</v>
      </c>
      <c r="K141" s="3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">
      <c r="A142" s="1"/>
      <c r="B142" s="133"/>
      <c r="C142" s="134" t="s">
        <v>12</v>
      </c>
      <c r="D142" s="135"/>
      <c r="E142" s="135"/>
      <c r="F142" s="135"/>
      <c r="G142" s="135"/>
      <c r="H142" s="78">
        <f>SUM(H40:H141)/3</f>
        <v>3637397</v>
      </c>
      <c r="I142" s="78">
        <f>SUM(I40:I141)/3</f>
        <v>3300000</v>
      </c>
      <c r="J142" s="79">
        <f t="shared" si="3"/>
        <v>0.90724218445223326</v>
      </c>
      <c r="K142" s="80" t="s">
        <v>26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9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9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9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9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">
      <c r="A148" s="1"/>
      <c r="B148" s="1"/>
      <c r="C148" s="1"/>
      <c r="D148" s="1"/>
      <c r="E148" s="1"/>
      <c r="F148" s="1"/>
      <c r="G148" s="34"/>
      <c r="H148" s="40" t="s">
        <v>99</v>
      </c>
      <c r="I148" s="40" t="s">
        <v>100</v>
      </c>
      <c r="J148" s="40" t="s">
        <v>101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">
      <c r="A149" s="1"/>
      <c r="B149" s="1"/>
      <c r="C149" s="1"/>
      <c r="D149" s="1"/>
      <c r="E149" s="1"/>
      <c r="F149" s="1"/>
      <c r="G149" s="38" t="s">
        <v>102</v>
      </c>
      <c r="H149" s="27">
        <f>H35</f>
        <v>3899678</v>
      </c>
      <c r="I149" s="27">
        <f>I35</f>
        <v>3300000</v>
      </c>
      <c r="J149" s="42">
        <f>I149/H149</f>
        <v>0.84622371385534911</v>
      </c>
      <c r="K149" s="1"/>
      <c r="L149" s="1"/>
      <c r="M149" s="1"/>
      <c r="N149" s="1"/>
      <c r="O149" s="1"/>
      <c r="P149" s="1"/>
      <c r="Q149" s="1"/>
      <c r="R149" s="1"/>
      <c r="S149" s="1"/>
    </row>
    <row r="150" spans="1:29" ht="13">
      <c r="A150" s="1"/>
      <c r="B150" s="1"/>
      <c r="C150" s="1"/>
      <c r="D150" s="1"/>
      <c r="E150" s="1"/>
      <c r="F150" s="1"/>
      <c r="G150" s="38" t="s">
        <v>103</v>
      </c>
      <c r="H150" s="35">
        <f>H142</f>
        <v>3637397</v>
      </c>
      <c r="I150" s="35">
        <f>I142</f>
        <v>3300000</v>
      </c>
      <c r="J150" s="42">
        <f>I150/H150</f>
        <v>0.90724218445223326</v>
      </c>
      <c r="K150" s="1"/>
      <c r="L150" s="1"/>
      <c r="M150" s="1"/>
      <c r="N150" s="1"/>
      <c r="O150" s="1"/>
      <c r="P150" s="1"/>
      <c r="Q150" s="1"/>
      <c r="R150" s="1"/>
      <c r="S150" s="1"/>
    </row>
    <row r="151" spans="1:29" ht="13">
      <c r="A151" s="1"/>
      <c r="B151" s="1"/>
      <c r="C151" s="1"/>
      <c r="D151" s="1"/>
      <c r="E151" s="1"/>
      <c r="F151" s="1"/>
      <c r="G151" s="39" t="s">
        <v>104</v>
      </c>
      <c r="H151" s="36">
        <f>H149-H150</f>
        <v>262281</v>
      </c>
      <c r="I151" s="36">
        <f>I149-I150</f>
        <v>0</v>
      </c>
      <c r="J151" s="37"/>
      <c r="K151" s="1"/>
      <c r="L151" s="1"/>
      <c r="M151" s="1"/>
      <c r="N151" s="1"/>
      <c r="O151" s="1"/>
      <c r="P151" s="1"/>
      <c r="Q151" s="1"/>
      <c r="R151" s="1"/>
      <c r="S151" s="1"/>
    </row>
    <row r="152" spans="1:29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29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29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29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29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29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29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29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29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29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29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29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29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29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29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29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29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29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29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29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</sheetData>
  <mergeCells count="68">
    <mergeCell ref="C142:G142"/>
    <mergeCell ref="C104:C106"/>
    <mergeCell ref="D104:D105"/>
    <mergeCell ref="E105:G105"/>
    <mergeCell ref="D106:G106"/>
    <mergeCell ref="C107:C109"/>
    <mergeCell ref="D107:D108"/>
    <mergeCell ref="E108:G108"/>
    <mergeCell ref="D109:G109"/>
    <mergeCell ref="C110:C141"/>
    <mergeCell ref="D110:D120"/>
    <mergeCell ref="E120:G120"/>
    <mergeCell ref="D121:D130"/>
    <mergeCell ref="E130:G130"/>
    <mergeCell ref="D131:D138"/>
    <mergeCell ref="E138:G138"/>
    <mergeCell ref="D139:D140"/>
    <mergeCell ref="E140:G140"/>
    <mergeCell ref="D141:G141"/>
    <mergeCell ref="B38:K38"/>
    <mergeCell ref="B40:B142"/>
    <mergeCell ref="C40:C78"/>
    <mergeCell ref="D40:D49"/>
    <mergeCell ref="E49:G49"/>
    <mergeCell ref="D50:D55"/>
    <mergeCell ref="E55:G55"/>
    <mergeCell ref="D56:D61"/>
    <mergeCell ref="E61:G61"/>
    <mergeCell ref="D62:D68"/>
    <mergeCell ref="D69:D72"/>
    <mergeCell ref="D73:D77"/>
    <mergeCell ref="E77:G77"/>
    <mergeCell ref="D78:G78"/>
    <mergeCell ref="C79:C83"/>
    <mergeCell ref="D5:D35"/>
    <mergeCell ref="D3:K3"/>
    <mergeCell ref="F17:G17"/>
    <mergeCell ref="E35:G35"/>
    <mergeCell ref="E18:E34"/>
    <mergeCell ref="F34:G34"/>
    <mergeCell ref="E5:E17"/>
    <mergeCell ref="D79:D80"/>
    <mergeCell ref="E80:G80"/>
    <mergeCell ref="D81:D82"/>
    <mergeCell ref="E82:G82"/>
    <mergeCell ref="D83:G83"/>
    <mergeCell ref="E68:G68"/>
    <mergeCell ref="D86:G86"/>
    <mergeCell ref="C87:C89"/>
    <mergeCell ref="D87:D88"/>
    <mergeCell ref="E88:G88"/>
    <mergeCell ref="D89:G89"/>
    <mergeCell ref="C97:C103"/>
    <mergeCell ref="D97:D102"/>
    <mergeCell ref="E102:G102"/>
    <mergeCell ref="D103:G103"/>
    <mergeCell ref="E72:G72"/>
    <mergeCell ref="C90:C92"/>
    <mergeCell ref="D90:D91"/>
    <mergeCell ref="E91:G91"/>
    <mergeCell ref="D92:G92"/>
    <mergeCell ref="C93:C96"/>
    <mergeCell ref="D93:D95"/>
    <mergeCell ref="E95:G95"/>
    <mergeCell ref="D96:G96"/>
    <mergeCell ref="C84:C86"/>
    <mergeCell ref="D84:D85"/>
    <mergeCell ref="E85:G8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2022-02-21T15:19:13Z</dcterms:created>
  <dcterms:modified xsi:type="dcterms:W3CDTF">2022-08-27T08:09:07Z</dcterms:modified>
</cp:coreProperties>
</file>