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2022\5. 생명과 학생회\1. 22 하반기 기층예산심의회의\"/>
    </mc:Choice>
  </mc:AlternateContent>
  <xr:revisionPtr revIDLastSave="0" documentId="8_{B7D560E7-8838-4D98-AC7A-429B4CD86AA5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예결산안" sheetId="1" r:id="rId1"/>
    <sheet name="통장거래내역" sheetId="2" r:id="rId2"/>
  </sheets>
  <calcPr calcId="191029"/>
  <extLst>
    <ext uri="GoogleSheetsCustomDataVersion1">
      <go:sheetsCustomData xmlns:go="http://customooxmlschemas.google.com/" r:id="rId6" roundtripDataSignature="AMtx7mg2VNSlRYv6waCa6jqI6xd+aY5bcw=="/>
    </ext>
  </extLst>
</workbook>
</file>

<file path=xl/calcChain.xml><?xml version="1.0" encoding="utf-8"?>
<calcChain xmlns="http://schemas.openxmlformats.org/spreadsheetml/2006/main">
  <c r="H84" i="1" l="1"/>
  <c r="H79" i="1"/>
  <c r="H74" i="1"/>
  <c r="H62" i="1"/>
  <c r="I61" i="1"/>
  <c r="I62" i="1" s="1"/>
  <c r="J62" i="1" s="1"/>
  <c r="H60" i="1"/>
  <c r="I59" i="1"/>
  <c r="I60" i="1" s="1"/>
  <c r="J60" i="1" s="1"/>
  <c r="H58" i="1"/>
  <c r="H63" i="1" s="1"/>
  <c r="I57" i="1"/>
  <c r="I58" i="1" s="1"/>
  <c r="H55" i="1"/>
  <c r="H56" i="1" s="1"/>
  <c r="I54" i="1"/>
  <c r="J54" i="1" s="1"/>
  <c r="I53" i="1"/>
  <c r="J53" i="1" s="1"/>
  <c r="J51" i="1"/>
  <c r="I51" i="1"/>
  <c r="H51" i="1"/>
  <c r="J50" i="1"/>
  <c r="H49" i="1"/>
  <c r="I48" i="1"/>
  <c r="I49" i="1" s="1"/>
  <c r="J49" i="1" s="1"/>
  <c r="J47" i="1"/>
  <c r="H46" i="1"/>
  <c r="H52" i="1" s="1"/>
  <c r="I45" i="1"/>
  <c r="J45" i="1" s="1"/>
  <c r="I44" i="1"/>
  <c r="J44" i="1" s="1"/>
  <c r="I43" i="1"/>
  <c r="I46" i="1" s="1"/>
  <c r="I41" i="1"/>
  <c r="H41" i="1"/>
  <c r="J41" i="1" s="1"/>
  <c r="J40" i="1"/>
  <c r="J39" i="1"/>
  <c r="I39" i="1"/>
  <c r="H39" i="1"/>
  <c r="J38" i="1"/>
  <c r="H37" i="1"/>
  <c r="I36" i="1"/>
  <c r="I37" i="1" s="1"/>
  <c r="J37" i="1" s="1"/>
  <c r="J35" i="1"/>
  <c r="H34" i="1"/>
  <c r="H42" i="1" s="1"/>
  <c r="I33" i="1"/>
  <c r="I34" i="1" s="1"/>
  <c r="J32" i="1"/>
  <c r="H30" i="1"/>
  <c r="J29" i="1"/>
  <c r="I29" i="1"/>
  <c r="I30" i="1" s="1"/>
  <c r="J30" i="1" s="1"/>
  <c r="H28" i="1"/>
  <c r="H31" i="1" s="1"/>
  <c r="H64" i="1" s="1"/>
  <c r="H69" i="1" s="1"/>
  <c r="I27" i="1"/>
  <c r="I28" i="1" s="1"/>
  <c r="H22" i="1"/>
  <c r="H83" i="1" s="1"/>
  <c r="H85" i="1" s="1"/>
  <c r="I20" i="1"/>
  <c r="I22" i="1" s="1"/>
  <c r="I19" i="1"/>
  <c r="I78" i="1" s="1"/>
  <c r="H19" i="1"/>
  <c r="H78" i="1" s="1"/>
  <c r="H80" i="1" s="1"/>
  <c r="J18" i="1"/>
  <c r="J17" i="1"/>
  <c r="J16" i="1"/>
  <c r="J15" i="1"/>
  <c r="J14" i="1"/>
  <c r="J13" i="1"/>
  <c r="J12" i="1"/>
  <c r="I11" i="1"/>
  <c r="I73" i="1" s="1"/>
  <c r="H11" i="1"/>
  <c r="H73" i="1" s="1"/>
  <c r="H75" i="1" s="1"/>
  <c r="I10" i="1"/>
  <c r="J10" i="1" s="1"/>
  <c r="J9" i="1"/>
  <c r="I9" i="1"/>
  <c r="J8" i="1"/>
  <c r="I8" i="1"/>
  <c r="J7" i="1"/>
  <c r="I7" i="1"/>
  <c r="I6" i="1"/>
  <c r="J6" i="1" s="1"/>
  <c r="I5" i="1"/>
  <c r="J5" i="1" s="1"/>
  <c r="J46" i="1" l="1"/>
  <c r="I52" i="1"/>
  <c r="J52" i="1" s="1"/>
  <c r="J78" i="1"/>
  <c r="I42" i="1"/>
  <c r="J42" i="1" s="1"/>
  <c r="J34" i="1"/>
  <c r="J73" i="1"/>
  <c r="J22" i="1"/>
  <c r="I83" i="1"/>
  <c r="J28" i="1"/>
  <c r="I31" i="1"/>
  <c r="I63" i="1"/>
  <c r="J63" i="1" s="1"/>
  <c r="J58" i="1"/>
  <c r="J11" i="1"/>
  <c r="H23" i="1"/>
  <c r="H68" i="1" s="1"/>
  <c r="H70" i="1" s="1"/>
  <c r="J36" i="1"/>
  <c r="J43" i="1"/>
  <c r="J57" i="1"/>
  <c r="I74" i="1"/>
  <c r="J74" i="1" s="1"/>
  <c r="I23" i="1"/>
  <c r="J19" i="1"/>
  <c r="J33" i="1"/>
  <c r="J48" i="1"/>
  <c r="I55" i="1"/>
  <c r="J61" i="1"/>
  <c r="I79" i="1"/>
  <c r="J79" i="1" s="1"/>
  <c r="I84" i="1"/>
  <c r="J84" i="1" s="1"/>
  <c r="J20" i="1"/>
  <c r="J27" i="1"/>
  <c r="J59" i="1"/>
  <c r="I75" i="1" l="1"/>
  <c r="J75" i="1" s="1"/>
  <c r="I68" i="1"/>
  <c r="J23" i="1"/>
  <c r="I64" i="1"/>
  <c r="J31" i="1"/>
  <c r="I80" i="1"/>
  <c r="J80" i="1" s="1"/>
  <c r="I85" i="1"/>
  <c r="J85" i="1" s="1"/>
  <c r="J83" i="1"/>
  <c r="I56" i="1"/>
  <c r="J56" i="1" s="1"/>
  <c r="J55" i="1"/>
  <c r="J64" i="1" l="1"/>
  <c r="I69" i="1"/>
  <c r="J69" i="1" s="1"/>
  <c r="J68" i="1"/>
  <c r="I70" i="1"/>
  <c r="J70" i="1" s="1"/>
</calcChain>
</file>

<file path=xl/sharedStrings.xml><?xml version="1.0" encoding="utf-8"?>
<sst xmlns="http://schemas.openxmlformats.org/spreadsheetml/2006/main" count="511" uniqueCount="243">
  <si>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</si>
  <si>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</si>
  <si>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</si>
  <si>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</si>
  <si>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</si>
  <si>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</si>
  <si>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</si>
  <si>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</si>
  <si>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</si>
  <si>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Arial"/>
        <family val="2"/>
      </rPr>
      <t>생명과학과</t>
    </r>
    <r>
      <rPr>
        <sz val="10"/>
        <color rgb="FF000000"/>
        <rFont val="맑은 고딕"/>
        <family val="3"/>
        <charset val="129"/>
      </rPr>
      <t xml:space="preserve"> 학생회</t>
    </r>
  </si>
  <si>
    <t>학생</t>
  </si>
  <si>
    <t>기층 예산</t>
  </si>
  <si>
    <t>AA</t>
  </si>
  <si>
    <t>기층 예산 이월금</t>
  </si>
  <si>
    <t>AB</t>
  </si>
  <si>
    <t>-</t>
  </si>
  <si>
    <t>과비</t>
  </si>
  <si>
    <t>AC</t>
  </si>
  <si>
    <t>과비 이월금</t>
  </si>
  <si>
    <t>AD</t>
  </si>
  <si>
    <t>예금결산이자</t>
  </si>
  <si>
    <t>AE</t>
  </si>
  <si>
    <t>격려금</t>
  </si>
  <si>
    <t>AF</t>
  </si>
  <si>
    <t>계</t>
  </si>
  <si>
    <t>본회계</t>
  </si>
  <si>
    <t>너와 나의 데스모좀</t>
  </si>
  <si>
    <t>BA</t>
  </si>
  <si>
    <t>간식이벤트</t>
  </si>
  <si>
    <t>BB</t>
  </si>
  <si>
    <r>
      <rPr>
        <sz val="10"/>
        <color theme="1"/>
        <rFont val="Arial"/>
        <family val="2"/>
      </rPr>
      <t>굿즈</t>
    </r>
    <r>
      <rPr>
        <sz val="10"/>
        <color theme="1"/>
        <rFont val="맑은 고딕"/>
        <family val="3"/>
        <charset val="129"/>
      </rPr>
      <t xml:space="preserve"> 제작</t>
    </r>
  </si>
  <si>
    <t>BC</t>
  </si>
  <si>
    <r>
      <rPr>
        <sz val="10"/>
        <color theme="1"/>
        <rFont val="Arial"/>
        <family val="2"/>
      </rPr>
      <t>개별이의</t>
    </r>
    <r>
      <rPr>
        <sz val="10"/>
        <color theme="1"/>
        <rFont val="맑은 고딕"/>
        <family val="3"/>
        <charset val="129"/>
      </rPr>
      <t xml:space="preserve"> 밤</t>
    </r>
  </si>
  <si>
    <t>BD</t>
  </si>
  <si>
    <t>전공필수과목 학과튜터링</t>
  </si>
  <si>
    <t>BE</t>
  </si>
  <si>
    <r>
      <rPr>
        <sz val="10"/>
        <color theme="1"/>
        <rFont val="Arial"/>
        <family val="2"/>
      </rPr>
      <t>인스타그램</t>
    </r>
    <r>
      <rPr>
        <sz val="10"/>
        <color theme="1"/>
        <rFont val="맑은 고딕"/>
        <family val="3"/>
        <charset val="129"/>
      </rPr>
      <t xml:space="preserve"> 챌린지</t>
    </r>
  </si>
  <si>
    <t>BF</t>
  </si>
  <si>
    <r>
      <rPr>
        <sz val="10"/>
        <color theme="1"/>
        <rFont val="Arial"/>
        <family val="2"/>
      </rPr>
      <t>OTL 수강평</t>
    </r>
    <r>
      <rPr>
        <sz val="10"/>
        <color theme="1"/>
        <rFont val="맑은 고딕"/>
        <family val="3"/>
        <charset val="129"/>
      </rPr>
      <t xml:space="preserve"> 이벤트</t>
    </r>
  </si>
  <si>
    <t>BG</t>
  </si>
  <si>
    <t>자치</t>
  </si>
  <si>
    <r>
      <rPr>
        <sz val="10"/>
        <color theme="1"/>
        <rFont val="Arial"/>
        <family val="2"/>
      </rPr>
      <t>야구잠바</t>
    </r>
    <r>
      <rPr>
        <sz val="10"/>
        <color theme="1"/>
        <rFont val="맑은 고딕"/>
        <family val="3"/>
        <charset val="129"/>
      </rPr>
      <t xml:space="preserve"> 공동구매</t>
    </r>
  </si>
  <si>
    <t>CA</t>
  </si>
  <si>
    <t>하반기로 연기</t>
  </si>
  <si>
    <t>이월금</t>
  </si>
  <si>
    <t>CB</t>
  </si>
  <si>
    <t>총계</t>
  </si>
  <si>
    <t>지출</t>
  </si>
  <si>
    <t>담당</t>
  </si>
  <si>
    <t>소항목</t>
  </si>
  <si>
    <t>세부항목</t>
  </si>
  <si>
    <t xml:space="preserve">비고 </t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</si>
  <si>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Arial"/>
        <family val="2"/>
      </rPr>
      <t>생명과학과</t>
    </r>
    <r>
      <rPr>
        <sz val="10"/>
        <color rgb="FF000000"/>
        <rFont val="맑은 고딕"/>
        <family val="3"/>
        <charset val="129"/>
      </rPr>
      <t xml:space="preserve"> 학생회</t>
    </r>
  </si>
  <si>
    <t>학생회장</t>
  </si>
  <si>
    <t>소통창구 운영</t>
  </si>
  <si>
    <t>소통 격려 상품비</t>
  </si>
  <si>
    <t>A1</t>
  </si>
  <si>
    <t>B1</t>
  </si>
  <si>
    <t>합계</t>
  </si>
  <si>
    <t>기획부</t>
  </si>
  <si>
    <r>
      <rPr>
        <sz val="10"/>
        <color theme="1"/>
        <rFont val="Arial"/>
        <family val="2"/>
      </rPr>
      <t>우수</t>
    </r>
    <r>
      <rPr>
        <sz val="10"/>
        <color theme="1"/>
        <rFont val="맑은 고딕"/>
        <family val="3"/>
        <charset val="129"/>
      </rPr>
      <t xml:space="preserve"> 친목조 상품비</t>
    </r>
  </si>
  <si>
    <t>C1</t>
  </si>
  <si>
    <r>
      <rPr>
        <sz val="10"/>
        <color theme="1"/>
        <rFont val="Arial"/>
        <family val="2"/>
      </rPr>
      <t>우수</t>
    </r>
    <r>
      <rPr>
        <sz val="10"/>
        <color theme="1"/>
        <rFont val="맑은 고딕"/>
        <family val="3"/>
        <charset val="129"/>
      </rPr>
      <t xml:space="preserve"> 친목조 상품비</t>
    </r>
  </si>
  <si>
    <t>C2</t>
  </si>
  <si>
    <t>간식비</t>
  </si>
  <si>
    <t>D1</t>
  </si>
  <si>
    <t>D2</t>
  </si>
  <si>
    <t>굿즈 제작</t>
  </si>
  <si>
    <t>생명과학과 굿즈 제작</t>
  </si>
  <si>
    <t>E1</t>
  </si>
  <si>
    <t>인스타그램 챌린지</t>
  </si>
  <si>
    <t>공유이벤트 상품</t>
  </si>
  <si>
    <t>F1</t>
  </si>
  <si>
    <t>학업부</t>
  </si>
  <si>
    <t>개별이의 밤</t>
  </si>
  <si>
    <t>개별이의 밤 연사비</t>
  </si>
  <si>
    <t>G1</t>
  </si>
  <si>
    <t>행사 참여 경품비</t>
  </si>
  <si>
    <t>G2</t>
  </si>
  <si>
    <t>개별연구 조사 참여 경품비</t>
  </si>
  <si>
    <t>G3</t>
  </si>
  <si>
    <r>
      <rPr>
        <sz val="10"/>
        <color theme="1"/>
        <rFont val="맑은 고딕"/>
        <family val="3"/>
        <charset val="129"/>
      </rPr>
      <t>튜터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격려비</t>
    </r>
  </si>
  <si>
    <t>H1</t>
  </si>
  <si>
    <t>튜터 격려 상품비</t>
  </si>
  <si>
    <t>H2</t>
  </si>
  <si>
    <r>
      <rPr>
        <sz val="10"/>
        <color rgb="FF000000"/>
        <rFont val="Arial"/>
        <family val="2"/>
      </rPr>
      <t xml:space="preserve">OTL </t>
    </r>
    <r>
      <rPr>
        <sz val="10"/>
        <color rgb="FF000000"/>
        <rFont val="Arial"/>
        <family val="2"/>
      </rPr>
      <t>수강평</t>
    </r>
    <r>
      <rPr>
        <sz val="10"/>
        <color rgb="FF000000"/>
        <rFont val="맑은 고딕"/>
        <family val="3"/>
        <charset val="129"/>
      </rPr>
      <t xml:space="preserve"> 이벤트</t>
    </r>
  </si>
  <si>
    <t>상품비</t>
  </si>
  <si>
    <t>I1</t>
  </si>
  <si>
    <t>디자인부</t>
  </si>
  <si>
    <t>야구잠바 공동구매</t>
  </si>
  <si>
    <t>과비납부자 일부 금액 지원</t>
  </si>
  <si>
    <t>J1</t>
  </si>
  <si>
    <t>야구잠바 공동구매 개인 비용</t>
  </si>
  <si>
    <t>J2</t>
  </si>
  <si>
    <t>총무부</t>
  </si>
  <si>
    <t>학생회 회의비</t>
  </si>
  <si>
    <t>회의비</t>
  </si>
  <si>
    <t>K1</t>
  </si>
  <si>
    <t>스승의 날 행사</t>
  </si>
  <si>
    <t>스승의 날 선물</t>
  </si>
  <si>
    <t>L1</t>
  </si>
  <si>
    <t>예비비</t>
  </si>
  <si>
    <t>M1</t>
  </si>
  <si>
    <t>전체 대항목 총계</t>
  </si>
  <si>
    <t>전년도</t>
  </si>
  <si>
    <t>당해년도</t>
  </si>
  <si>
    <t>전년도 대비</t>
  </si>
  <si>
    <t>잔액</t>
  </si>
  <si>
    <t>[KAIST 생명과학과 학부 학생회] 21년도 상반기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</si>
  <si>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</si>
  <si>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</si>
  <si>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</si>
  <si>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</si>
  <si>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</si>
  <si>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</si>
  <si>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</si>
  <si>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O 또는 X</t>
  </si>
  <si>
    <t>비고사항 작성</t>
  </si>
  <si>
    <t>2022.03.19 09:59</t>
  </si>
  <si>
    <t>이윤호</t>
  </si>
  <si>
    <t>2022.03.26 14:10</t>
  </si>
  <si>
    <t>2022.03.20 16:47</t>
  </si>
  <si>
    <t>5이채원</t>
  </si>
  <si>
    <t>2022.03.26 14:19</t>
  </si>
  <si>
    <t>2022.03.20 16:50</t>
  </si>
  <si>
    <t>4이채훈</t>
  </si>
  <si>
    <t>2022.03.26 14:34</t>
  </si>
  <si>
    <t>2022.03.20 16:51</t>
  </si>
  <si>
    <t>6김지나</t>
  </si>
  <si>
    <t>2022.03.26 14:56</t>
  </si>
  <si>
    <t>2022.03.20 16:55</t>
  </si>
  <si>
    <t>양서영</t>
  </si>
  <si>
    <t>2022.03.26 15:15</t>
  </si>
  <si>
    <t>2022.03.20 16:58</t>
  </si>
  <si>
    <t>0한예리</t>
  </si>
  <si>
    <t>2022.03.26 16:35</t>
  </si>
  <si>
    <t>2022.03.20 17:13</t>
  </si>
  <si>
    <t>2안영은</t>
  </si>
  <si>
    <t>2022.03.26 18:29</t>
  </si>
  <si>
    <t>2022.03.20 17:15</t>
  </si>
  <si>
    <t>9이승현</t>
  </si>
  <si>
    <t>2022.03.26 21:45</t>
  </si>
  <si>
    <t>2022.03.20 17:16</t>
  </si>
  <si>
    <t>6이경진</t>
  </si>
  <si>
    <t>2022.03.27 00:39</t>
  </si>
  <si>
    <t>2022.03.20 17:23</t>
  </si>
  <si>
    <t>1 이승훈</t>
  </si>
  <si>
    <t>2022.03.27 16:49</t>
  </si>
  <si>
    <t>2022.03.20 17:26</t>
  </si>
  <si>
    <t>0김세현</t>
  </si>
  <si>
    <t>2022.03.28 16:19</t>
  </si>
  <si>
    <t>2022.03.20 18:05</t>
  </si>
  <si>
    <t>7황준서</t>
  </si>
  <si>
    <t>2022.03.28 16:25</t>
  </si>
  <si>
    <t>2022.03.20 18:11</t>
  </si>
  <si>
    <t>6김민지</t>
  </si>
  <si>
    <t>2022.03.28 19:59</t>
  </si>
  <si>
    <t>2022.03.20 18:13</t>
  </si>
  <si>
    <t>2황서현</t>
  </si>
  <si>
    <t>2022.03.28 21:09</t>
  </si>
  <si>
    <t>2022.03.20 18:20</t>
  </si>
  <si>
    <t>9권수현</t>
  </si>
  <si>
    <t>2022.03.29 18:20</t>
  </si>
  <si>
    <t>2022.03.20 18:26</t>
  </si>
  <si>
    <t>4김원진</t>
  </si>
  <si>
    <t>2022.04.01 15:05</t>
  </si>
  <si>
    <t>2022.03.20 18:59</t>
  </si>
  <si>
    <t>5김유진</t>
  </si>
  <si>
    <t>2022.04.03 21:02</t>
  </si>
  <si>
    <t>2022.03.20 19:26</t>
  </si>
  <si>
    <t>6김태형</t>
  </si>
  <si>
    <t>2022.04.04 21:13</t>
  </si>
  <si>
    <t>2022.03.20 19:41</t>
  </si>
  <si>
    <t>2박지윤</t>
  </si>
  <si>
    <t>2022.04.28 22:51</t>
  </si>
  <si>
    <t>2022.03.20 20:15</t>
  </si>
  <si>
    <t>0류병규</t>
  </si>
  <si>
    <t>2022.04.29 17:58</t>
  </si>
  <si>
    <t>2022.03.21 14:18</t>
  </si>
  <si>
    <t>9마준영</t>
  </si>
  <si>
    <t>2022.05.01 18:59</t>
  </si>
  <si>
    <t>2022.03.21 17:38</t>
  </si>
  <si>
    <t>3이윤호</t>
  </si>
  <si>
    <t>2022.05.02 14:40</t>
  </si>
  <si>
    <t>2022.03.21 20:20</t>
  </si>
  <si>
    <t>6박아영</t>
  </si>
  <si>
    <t>2022.05.05 22:13</t>
  </si>
  <si>
    <t>2022.03.21 21:40</t>
  </si>
  <si>
    <t>6이태림</t>
  </si>
  <si>
    <t>2022.05.12 18:50</t>
  </si>
  <si>
    <t>2022.03.21 21:50</t>
  </si>
  <si>
    <t>9김나은</t>
  </si>
  <si>
    <t>2022.05.12 19:43</t>
  </si>
  <si>
    <t>2022.03.21 23:30</t>
  </si>
  <si>
    <t>0김서영</t>
  </si>
  <si>
    <t>2022.03.22 00:51</t>
  </si>
  <si>
    <t>8유시은</t>
  </si>
  <si>
    <t>2022.05.17 15:19</t>
  </si>
  <si>
    <t>2022.03.22 16:07</t>
  </si>
  <si>
    <t>6박홍범</t>
  </si>
  <si>
    <t>2022.05.17 15:20</t>
  </si>
  <si>
    <t>2022.03.25 01:16</t>
  </si>
  <si>
    <t>3김선하</t>
  </si>
  <si>
    <t>2022.05.19 00:19</t>
  </si>
  <si>
    <t>2022.03.26 00:08</t>
  </si>
  <si>
    <t>7김세현</t>
  </si>
  <si>
    <t>2022.05.25 01:21</t>
  </si>
  <si>
    <t>2022.03.26 10:24</t>
  </si>
  <si>
    <t>최상건</t>
  </si>
  <si>
    <t>2022.05.30 15:22</t>
  </si>
  <si>
    <t>2022.03.26 10:58</t>
  </si>
  <si>
    <t>6박경식</t>
  </si>
  <si>
    <t>2022.05.30 15:23</t>
  </si>
  <si>
    <t>2022.03.26 12:28</t>
  </si>
  <si>
    <t>0이재준</t>
  </si>
  <si>
    <t>2022.06.18 12:19</t>
  </si>
  <si>
    <t>4이주용</t>
  </si>
  <si>
    <t>3신준표</t>
  </si>
  <si>
    <t>1황수현</t>
  </si>
  <si>
    <t>0차민</t>
  </si>
  <si>
    <t>1차현지</t>
  </si>
  <si>
    <t>1강다현</t>
  </si>
  <si>
    <t>3고세은</t>
  </si>
  <si>
    <t>5황선영</t>
  </si>
  <si>
    <t>김주현202101</t>
  </si>
  <si>
    <t>6정시윤</t>
  </si>
  <si>
    <t>7정인홍</t>
  </si>
  <si>
    <t>4안준서</t>
  </si>
  <si>
    <t>0오소현</t>
  </si>
  <si>
    <t>이승우</t>
  </si>
  <si>
    <t>이수완</t>
  </si>
  <si>
    <t>4설예은</t>
  </si>
  <si>
    <t>황준서</t>
  </si>
  <si>
    <t>이재준</t>
  </si>
  <si>
    <t>한국과학기술원(KA</t>
  </si>
  <si>
    <t>정인홍</t>
  </si>
  <si>
    <t>Z1</t>
  </si>
  <si>
    <t>화통</t>
  </si>
  <si>
    <t>박홍범</t>
  </si>
  <si>
    <t>이승철</t>
  </si>
  <si>
    <t>(주)스타벅스커</t>
  </si>
  <si>
    <t>2022.08.22 12:46</t>
  </si>
  <si>
    <t>2022.08.23 02:51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</si>
</sst>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2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b/>
      <sz val="10"/>
      <color rgb="FF000000"/>
      <name val="Arimo"/>
    </font>
    <font>
      <b/>
      <sz val="10"/>
      <color rgb="FF000000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0"/>
      <color theme="1"/>
      <name val="Arial"/>
      <family val="2"/>
    </font>
    <font>
      <sz val="10"/>
      <color theme="1"/>
      <name val="Arimo"/>
    </font>
    <font>
      <sz val="10"/>
      <color rgb="FF000000"/>
      <name val="Arimo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&quot;맑은 고딕&quot;"/>
      <family val="3"/>
      <charset val="129"/>
    </font>
    <font>
      <sz val="10"/>
      <color theme="1"/>
      <name val="Calibri"/>
      <family val="2"/>
    </font>
    <font>
      <sz val="10"/>
      <color theme="1"/>
      <name val="&quot;맑은 고딕&quot;"/>
      <family val="3"/>
      <charset val="129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8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76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left" vertical="center"/>
    </xf>
    <xf numFmtId="176" fontId="2" fillId="5" borderId="16" xfId="0" applyNumberFormat="1" applyFont="1" applyFill="1" applyBorder="1" applyAlignment="1">
      <alignment horizontal="center" vertical="center"/>
    </xf>
    <xf numFmtId="10" fontId="2" fillId="5" borderId="17" xfId="0" applyNumberFormat="1" applyFont="1" applyFill="1" applyBorder="1" applyAlignment="1">
      <alignment horizontal="center" vertical="center"/>
    </xf>
    <xf numFmtId="177" fontId="1" fillId="5" borderId="4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76" fontId="1" fillId="6" borderId="4" xfId="0" applyNumberFormat="1" applyFont="1" applyFill="1" applyBorder="1" applyAlignment="1">
      <alignment horizontal="center" vertical="center"/>
    </xf>
    <xf numFmtId="177" fontId="1" fillId="6" borderId="18" xfId="0" applyNumberFormat="1" applyFont="1" applyFill="1" applyBorder="1" applyAlignment="1">
      <alignment horizontal="left" vertical="center"/>
    </xf>
    <xf numFmtId="176" fontId="1" fillId="7" borderId="4" xfId="0" applyNumberFormat="1" applyFont="1" applyFill="1" applyBorder="1" applyAlignment="1">
      <alignment horizontal="center" vertical="center"/>
    </xf>
    <xf numFmtId="10" fontId="1" fillId="7" borderId="4" xfId="0" applyNumberFormat="1" applyFont="1" applyFill="1" applyBorder="1" applyAlignment="1">
      <alignment horizontal="center" vertical="center"/>
    </xf>
    <xf numFmtId="177" fontId="1" fillId="7" borderId="18" xfId="0" applyNumberFormat="1" applyFont="1" applyFill="1" applyBorder="1" applyAlignment="1">
      <alignment horizontal="left" vertical="center"/>
    </xf>
    <xf numFmtId="177" fontId="6" fillId="6" borderId="18" xfId="0" applyNumberFormat="1" applyFont="1" applyFill="1" applyBorder="1" applyAlignment="1">
      <alignment horizontal="left" vertical="center"/>
    </xf>
    <xf numFmtId="176" fontId="1" fillId="3" borderId="4" xfId="0" applyNumberFormat="1" applyFont="1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177" fontId="1" fillId="3" borderId="18" xfId="0" applyNumberFormat="1" applyFont="1" applyFill="1" applyBorder="1" applyAlignment="1">
      <alignment horizontal="left" vertical="center"/>
    </xf>
    <xf numFmtId="176" fontId="2" fillId="5" borderId="12" xfId="0" applyNumberFormat="1" applyFont="1" applyFill="1" applyBorder="1" applyAlignment="1">
      <alignment horizontal="center" vertical="center"/>
    </xf>
    <xf numFmtId="10" fontId="2" fillId="5" borderId="21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left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left" vertical="center"/>
    </xf>
    <xf numFmtId="10" fontId="2" fillId="5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78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178" fontId="2" fillId="3" borderId="4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78" fontId="1" fillId="2" borderId="12" xfId="0" applyNumberFormat="1" applyFont="1" applyFill="1" applyBorder="1" applyAlignment="1">
      <alignment horizontal="center"/>
    </xf>
    <xf numFmtId="178" fontId="2" fillId="3" borderId="1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78" fontId="2" fillId="4" borderId="4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176" fontId="2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176" fontId="2" fillId="10" borderId="4" xfId="0" applyNumberFormat="1" applyFont="1" applyFill="1" applyBorder="1" applyAlignment="1">
      <alignment horizontal="center" vertical="center"/>
    </xf>
    <xf numFmtId="10" fontId="1" fillId="1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/>
    </xf>
    <xf numFmtId="10" fontId="1" fillId="1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176" fontId="12" fillId="8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4" fillId="2" borderId="4" xfId="0" applyFont="1" applyFill="1" applyBorder="1" applyAlignment="1">
      <alignment horizontal="center"/>
    </xf>
    <xf numFmtId="20" fontId="14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right" vertical="center"/>
    </xf>
    <xf numFmtId="20" fontId="15" fillId="2" borderId="4" xfId="0" applyNumberFormat="1" applyFont="1" applyFill="1" applyBorder="1"/>
    <xf numFmtId="0" fontId="15" fillId="0" borderId="4" xfId="0" applyFont="1" applyBorder="1"/>
    <xf numFmtId="0" fontId="8" fillId="2" borderId="4" xfId="0" applyFont="1" applyFill="1" applyBorder="1" applyAlignment="1">
      <alignment horizontal="center"/>
    </xf>
    <xf numFmtId="0" fontId="15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/>
    <xf numFmtId="176" fontId="8" fillId="11" borderId="2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176" fontId="8" fillId="11" borderId="22" xfId="0" applyNumberFormat="1" applyFont="1" applyFill="1" applyBorder="1" applyAlignment="1">
      <alignment horizontal="center" vertical="center" wrapText="1"/>
    </xf>
    <xf numFmtId="0" fontId="1" fillId="0" borderId="0" xfId="0" applyFont="1"/>
    <xf numFmtId="176" fontId="6" fillId="0" borderId="5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7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1" xfId="0" applyFont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76" fontId="2" fillId="5" borderId="13" xfId="0" applyNumberFormat="1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176" fontId="2" fillId="5" borderId="19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176" fontId="6" fillId="6" borderId="5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7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workbookViewId="0">
      <selection activeCell="D5" sqref="D5:D23"/>
    </sheetView>
  </sheetViews>
  <sheetFormatPr defaultColWidth="14.44140625" defaultRowHeight="15" customHeight="1"/>
  <cols>
    <col min="1" max="1" width="4.33203125" customWidth="1"/>
    <col min="2" max="3" width="14.44140625" customWidth="1"/>
    <col min="4" max="4" width="25.44140625" customWidth="1"/>
    <col min="5" max="5" width="14.6640625" customWidth="1"/>
    <col min="6" max="6" width="33.33203125" customWidth="1"/>
    <col min="7" max="7" width="14.44140625" customWidth="1"/>
    <col min="8" max="8" width="17.6640625" customWidth="1"/>
    <col min="9" max="9" width="15.109375" customWidth="1"/>
    <col min="10" max="10" width="15" customWidth="1"/>
    <col min="11" max="11" width="32" customWidth="1"/>
  </cols>
  <sheetData>
    <row r="1" spans="1:29" ht="15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149" t="s">
        <v>0</v>
      </c>
      <c r="E3" s="132"/>
      <c r="F3" s="132"/>
      <c r="G3" s="132"/>
      <c r="H3" s="132"/>
      <c r="I3" s="132"/>
      <c r="J3" s="132"/>
      <c r="K3" s="13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1"/>
      <c r="D5" s="150" t="s">
        <v>9</v>
      </c>
      <c r="E5" s="151" t="s">
        <v>10</v>
      </c>
      <c r="F5" s="7" t="s">
        <v>11</v>
      </c>
      <c r="G5" s="8" t="s">
        <v>12</v>
      </c>
      <c r="H5" s="9">
        <v>400000</v>
      </c>
      <c r="I5" s="9">
        <f>SUMIF(통장거래내역!E:E,예결산안!G:G,통장거래내역!G:G)</f>
        <v>367000</v>
      </c>
      <c r="J5" s="10">
        <f t="shared" ref="J5:J20" si="0">IFERROR(I5/H5,"-%")</f>
        <v>0.91749999999999998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126"/>
      <c r="E6" s="126"/>
      <c r="F6" s="7" t="s">
        <v>13</v>
      </c>
      <c r="G6" s="8" t="s">
        <v>14</v>
      </c>
      <c r="H6" s="9" t="s">
        <v>15</v>
      </c>
      <c r="I6" s="9">
        <f>SUMIF(통장거래내역!E:E,예결산안!G:G,통장거래내역!G:G)</f>
        <v>0</v>
      </c>
      <c r="J6" s="10" t="str">
        <f t="shared" si="0"/>
        <v>-%</v>
      </c>
      <c r="K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126"/>
      <c r="E7" s="126"/>
      <c r="F7" s="7" t="s">
        <v>16</v>
      </c>
      <c r="G7" s="8" t="s">
        <v>17</v>
      </c>
      <c r="H7" s="9">
        <v>200000</v>
      </c>
      <c r="I7" s="9">
        <f>SUMIF(통장거래내역!E:E,예결산안!G:G,통장거래내역!G:G)</f>
        <v>480000</v>
      </c>
      <c r="J7" s="10">
        <f t="shared" si="0"/>
        <v>2.4</v>
      </c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126"/>
      <c r="E8" s="126"/>
      <c r="F8" s="7" t="s">
        <v>18</v>
      </c>
      <c r="G8" s="8" t="s">
        <v>19</v>
      </c>
      <c r="H8" s="9" t="s">
        <v>15</v>
      </c>
      <c r="I8" s="9">
        <f>SUMIF(통장거래내역!E:E,예결산안!G:G,통장거래내역!G:G)</f>
        <v>0</v>
      </c>
      <c r="J8" s="10" t="str">
        <f t="shared" si="0"/>
        <v>-%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126"/>
      <c r="E9" s="126"/>
      <c r="F9" s="7" t="s">
        <v>20</v>
      </c>
      <c r="G9" s="8" t="s">
        <v>21</v>
      </c>
      <c r="H9" s="9">
        <v>0</v>
      </c>
      <c r="I9" s="9">
        <f>SUMIF(통장거래내역!E:E,예결산안!G:G,통장거래내역!G:G)</f>
        <v>389</v>
      </c>
      <c r="J9" s="10" t="str">
        <f t="shared" si="0"/>
        <v>-%</v>
      </c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126"/>
      <c r="E10" s="126"/>
      <c r="F10" s="13" t="s">
        <v>22</v>
      </c>
      <c r="G10" s="8" t="s">
        <v>23</v>
      </c>
      <c r="H10" s="9">
        <v>200000</v>
      </c>
      <c r="I10" s="9">
        <f>SUMIF(통장거래내역!E:E,예결산안!G:G,통장거래내역!G:G)</f>
        <v>222222</v>
      </c>
      <c r="J10" s="10">
        <f t="shared" si="0"/>
        <v>1.11111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1"/>
      <c r="D11" s="126"/>
      <c r="E11" s="127"/>
      <c r="F11" s="129" t="s">
        <v>24</v>
      </c>
      <c r="G11" s="130"/>
      <c r="H11" s="14">
        <f t="shared" ref="H11:I11" si="1">SUM(H5:H10)</f>
        <v>800000</v>
      </c>
      <c r="I11" s="14">
        <f t="shared" si="1"/>
        <v>1069611</v>
      </c>
      <c r="J11" s="15">
        <f t="shared" si="0"/>
        <v>1.3370137499999999</v>
      </c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126"/>
      <c r="E12" s="152" t="s">
        <v>25</v>
      </c>
      <c r="F12" s="17" t="s">
        <v>26</v>
      </c>
      <c r="G12" s="18" t="s">
        <v>27</v>
      </c>
      <c r="H12" s="19">
        <v>150000</v>
      </c>
      <c r="I12" s="9">
        <v>150000</v>
      </c>
      <c r="J12" s="20">
        <f t="shared" si="0"/>
        <v>1</v>
      </c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126"/>
      <c r="E13" s="126"/>
      <c r="F13" s="22" t="s">
        <v>28</v>
      </c>
      <c r="G13" s="18" t="s">
        <v>29</v>
      </c>
      <c r="H13" s="19">
        <v>300000</v>
      </c>
      <c r="I13" s="9">
        <v>265000</v>
      </c>
      <c r="J13" s="20">
        <f t="shared" si="0"/>
        <v>0.8833333333333333</v>
      </c>
      <c r="K13" s="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1"/>
      <c r="D14" s="126"/>
      <c r="E14" s="126"/>
      <c r="F14" s="22" t="s">
        <v>30</v>
      </c>
      <c r="G14" s="18" t="s">
        <v>31</v>
      </c>
      <c r="H14" s="19">
        <v>300000</v>
      </c>
      <c r="I14" s="9">
        <v>294260</v>
      </c>
      <c r="J14" s="20">
        <f t="shared" si="0"/>
        <v>0.98086666666666666</v>
      </c>
      <c r="K14" s="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1"/>
      <c r="D15" s="126"/>
      <c r="E15" s="126"/>
      <c r="F15" s="22" t="s">
        <v>32</v>
      </c>
      <c r="G15" s="18" t="s">
        <v>33</v>
      </c>
      <c r="H15" s="19">
        <v>250000</v>
      </c>
      <c r="I15" s="9">
        <v>200000</v>
      </c>
      <c r="J15" s="20">
        <f t="shared" si="0"/>
        <v>0.8</v>
      </c>
      <c r="K15" s="2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1"/>
      <c r="D16" s="126"/>
      <c r="E16" s="126"/>
      <c r="F16" s="22" t="s">
        <v>34</v>
      </c>
      <c r="G16" s="18" t="s">
        <v>35</v>
      </c>
      <c r="H16" s="19">
        <v>200000</v>
      </c>
      <c r="I16" s="9">
        <v>100000</v>
      </c>
      <c r="J16" s="20">
        <f t="shared" si="0"/>
        <v>0.5</v>
      </c>
      <c r="K16" s="2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126"/>
      <c r="E17" s="126"/>
      <c r="F17" s="22" t="s">
        <v>36</v>
      </c>
      <c r="G17" s="18" t="s">
        <v>37</v>
      </c>
      <c r="H17" s="24">
        <v>0</v>
      </c>
      <c r="I17" s="9">
        <v>264430</v>
      </c>
      <c r="J17" s="20" t="str">
        <f t="shared" si="0"/>
        <v>-%</v>
      </c>
      <c r="K17" s="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126"/>
      <c r="E18" s="126"/>
      <c r="F18" s="22" t="s">
        <v>38</v>
      </c>
      <c r="G18" s="18" t="s">
        <v>39</v>
      </c>
      <c r="H18" s="19">
        <v>100000</v>
      </c>
      <c r="I18" s="9">
        <v>100000</v>
      </c>
      <c r="J18" s="20">
        <f t="shared" si="0"/>
        <v>1</v>
      </c>
      <c r="K18" s="2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1"/>
      <c r="D19" s="126"/>
      <c r="E19" s="127"/>
      <c r="F19" s="129" t="s">
        <v>24</v>
      </c>
      <c r="G19" s="130"/>
      <c r="H19" s="25">
        <f t="shared" ref="H19:I19" si="2">SUM(H12:H18)</f>
        <v>1300000</v>
      </c>
      <c r="I19" s="25">
        <f t="shared" si="2"/>
        <v>1373690</v>
      </c>
      <c r="J19" s="15">
        <f t="shared" si="0"/>
        <v>1.0566846153846154</v>
      </c>
      <c r="K19" s="1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26"/>
      <c r="E20" s="152" t="s">
        <v>40</v>
      </c>
      <c r="F20" s="22" t="s">
        <v>41</v>
      </c>
      <c r="G20" s="18" t="s">
        <v>42</v>
      </c>
      <c r="H20" s="19">
        <v>0</v>
      </c>
      <c r="I20" s="9">
        <f>SUMIF(통장거래내역!E:E,예결산안!G:G,통장거래내역!G:G)</f>
        <v>0</v>
      </c>
      <c r="J20" s="20" t="str">
        <f t="shared" si="0"/>
        <v>-%</v>
      </c>
      <c r="K20" s="26" t="s">
        <v>43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126"/>
      <c r="E21" s="126"/>
      <c r="F21" s="17" t="s">
        <v>44</v>
      </c>
      <c r="G21" s="18" t="s">
        <v>45</v>
      </c>
      <c r="H21" s="9">
        <v>653710</v>
      </c>
      <c r="I21" s="9">
        <v>653710</v>
      </c>
      <c r="J21" s="20"/>
      <c r="K21" s="2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126"/>
      <c r="E22" s="127"/>
      <c r="F22" s="129" t="s">
        <v>24</v>
      </c>
      <c r="G22" s="130"/>
      <c r="H22" s="25">
        <f t="shared" ref="H22:I22" si="3">SUM(H20:H21)</f>
        <v>653710</v>
      </c>
      <c r="I22" s="25">
        <f t="shared" si="3"/>
        <v>653710</v>
      </c>
      <c r="J22" s="15">
        <f t="shared" ref="J22:J23" si="4">IFERROR(I22/H22,"-%")</f>
        <v>1</v>
      </c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1"/>
      <c r="D23" s="127"/>
      <c r="E23" s="131" t="s">
        <v>46</v>
      </c>
      <c r="F23" s="132"/>
      <c r="G23" s="130"/>
      <c r="H23" s="27">
        <f t="shared" ref="H23:I23" si="5">SUM(H11,H19,H22)</f>
        <v>2753710</v>
      </c>
      <c r="I23" s="27">
        <f t="shared" si="5"/>
        <v>3097011</v>
      </c>
      <c r="J23" s="28">
        <f t="shared" si="4"/>
        <v>1.1246685380813521</v>
      </c>
      <c r="K23" s="2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30"/>
      <c r="I24" s="31"/>
      <c r="J24" s="1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33" t="s">
        <v>47</v>
      </c>
      <c r="C25" s="132"/>
      <c r="D25" s="132"/>
      <c r="E25" s="132"/>
      <c r="F25" s="132"/>
      <c r="G25" s="132"/>
      <c r="H25" s="132"/>
      <c r="I25" s="132"/>
      <c r="J25" s="132"/>
      <c r="K25" s="1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32" t="s">
        <v>1</v>
      </c>
      <c r="C26" s="33" t="s">
        <v>48</v>
      </c>
      <c r="D26" s="33" t="s">
        <v>49</v>
      </c>
      <c r="E26" s="33" t="s">
        <v>2</v>
      </c>
      <c r="F26" s="33" t="s">
        <v>50</v>
      </c>
      <c r="G26" s="34" t="s">
        <v>4</v>
      </c>
      <c r="H26" s="35" t="s">
        <v>5</v>
      </c>
      <c r="I26" s="35" t="s">
        <v>6</v>
      </c>
      <c r="J26" s="36" t="s">
        <v>7</v>
      </c>
      <c r="K26" s="37" t="s">
        <v>51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50" t="s">
        <v>52</v>
      </c>
      <c r="C27" s="125" t="s">
        <v>53</v>
      </c>
      <c r="D27" s="125" t="s">
        <v>54</v>
      </c>
      <c r="E27" s="39" t="s">
        <v>40</v>
      </c>
      <c r="F27" s="40" t="s">
        <v>55</v>
      </c>
      <c r="G27" s="39" t="s">
        <v>56</v>
      </c>
      <c r="H27" s="39">
        <v>100000</v>
      </c>
      <c r="I27" s="9">
        <f>SUMIF(통장거래내역!E:E,예결산안!G:G,통장거래내역!H:H)</f>
        <v>0</v>
      </c>
      <c r="J27" s="10">
        <f t="shared" ref="J27:J64" si="6">IFERROR(I27/H27,"-%")</f>
        <v>0</v>
      </c>
      <c r="K27" s="1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26"/>
      <c r="C28" s="126"/>
      <c r="D28" s="127"/>
      <c r="E28" s="134" t="s">
        <v>24</v>
      </c>
      <c r="F28" s="135"/>
      <c r="G28" s="136"/>
      <c r="H28" s="41">
        <f t="shared" ref="H28:I28" si="7">SUM(H27)</f>
        <v>100000</v>
      </c>
      <c r="I28" s="41">
        <f t="shared" si="7"/>
        <v>0</v>
      </c>
      <c r="J28" s="15">
        <f t="shared" si="6"/>
        <v>0</v>
      </c>
      <c r="K28" s="4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26"/>
      <c r="C29" s="126"/>
      <c r="D29" s="145" t="s">
        <v>22</v>
      </c>
      <c r="E29" s="40" t="s">
        <v>10</v>
      </c>
      <c r="F29" s="39" t="s">
        <v>22</v>
      </c>
      <c r="G29" s="39" t="s">
        <v>57</v>
      </c>
      <c r="H29" s="39">
        <v>200000</v>
      </c>
      <c r="I29" s="39">
        <f>SUMIF(통장거래내역!E:E,예결산안!G:G,통장거래내역!H:H)</f>
        <v>222222</v>
      </c>
      <c r="J29" s="10">
        <f t="shared" si="6"/>
        <v>1.11111</v>
      </c>
      <c r="K29" s="1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26"/>
      <c r="C30" s="126"/>
      <c r="D30" s="127"/>
      <c r="E30" s="144" t="s">
        <v>24</v>
      </c>
      <c r="F30" s="132"/>
      <c r="G30" s="130"/>
      <c r="H30" s="41">
        <f t="shared" ref="H30:I30" si="8">SUM(H29)</f>
        <v>200000</v>
      </c>
      <c r="I30" s="41">
        <f t="shared" si="8"/>
        <v>222222</v>
      </c>
      <c r="J30" s="15">
        <f t="shared" si="6"/>
        <v>1.11111</v>
      </c>
      <c r="K30" s="4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26"/>
      <c r="C31" s="127"/>
      <c r="D31" s="137" t="s">
        <v>58</v>
      </c>
      <c r="E31" s="138"/>
      <c r="F31" s="138"/>
      <c r="G31" s="139"/>
      <c r="H31" s="43">
        <f t="shared" ref="H31:I31" si="9">SUM(H28, H30)</f>
        <v>300000</v>
      </c>
      <c r="I31" s="43">
        <f t="shared" si="9"/>
        <v>222222</v>
      </c>
      <c r="J31" s="44">
        <f t="shared" si="6"/>
        <v>0.74073999999999995</v>
      </c>
      <c r="K31" s="4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26"/>
      <c r="C32" s="128" t="s">
        <v>59</v>
      </c>
      <c r="D32" s="142" t="s">
        <v>26</v>
      </c>
      <c r="E32" s="46" t="s">
        <v>25</v>
      </c>
      <c r="F32" s="47" t="s">
        <v>60</v>
      </c>
      <c r="G32" s="47" t="s">
        <v>61</v>
      </c>
      <c r="H32" s="48">
        <v>150000</v>
      </c>
      <c r="I32" s="48">
        <v>150000</v>
      </c>
      <c r="J32" s="10">
        <f t="shared" si="6"/>
        <v>1</v>
      </c>
      <c r="K32" s="4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26"/>
      <c r="C33" s="126"/>
      <c r="D33" s="126"/>
      <c r="E33" s="46" t="s">
        <v>10</v>
      </c>
      <c r="F33" s="47" t="s">
        <v>62</v>
      </c>
      <c r="G33" s="47" t="s">
        <v>63</v>
      </c>
      <c r="H33" s="48" t="s">
        <v>15</v>
      </c>
      <c r="I33" s="48">
        <f>SUMIF(통장거래내역!E:E,예결산안!G:G,통장거래내역!H:H)</f>
        <v>0</v>
      </c>
      <c r="J33" s="10" t="str">
        <f t="shared" si="6"/>
        <v>-%</v>
      </c>
      <c r="K33" s="4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26"/>
      <c r="C34" s="126"/>
      <c r="D34" s="127"/>
      <c r="E34" s="153" t="s">
        <v>24</v>
      </c>
      <c r="F34" s="132"/>
      <c r="G34" s="130"/>
      <c r="H34" s="50">
        <f t="shared" ref="H34:I34" si="10">SUM(H32:H33)</f>
        <v>150000</v>
      </c>
      <c r="I34" s="50">
        <f t="shared" si="10"/>
        <v>150000</v>
      </c>
      <c r="J34" s="51">
        <f t="shared" si="6"/>
        <v>1</v>
      </c>
      <c r="K34" s="5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26"/>
      <c r="C35" s="126"/>
      <c r="D35" s="142" t="s">
        <v>28</v>
      </c>
      <c r="E35" s="46" t="s">
        <v>25</v>
      </c>
      <c r="F35" s="46" t="s">
        <v>64</v>
      </c>
      <c r="G35" s="47" t="s">
        <v>65</v>
      </c>
      <c r="H35" s="48">
        <v>300000</v>
      </c>
      <c r="I35" s="48">
        <v>265000</v>
      </c>
      <c r="J35" s="10">
        <f t="shared" si="6"/>
        <v>0.8833333333333333</v>
      </c>
      <c r="K35" s="5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26"/>
      <c r="C36" s="126"/>
      <c r="D36" s="126"/>
      <c r="E36" s="46" t="s">
        <v>10</v>
      </c>
      <c r="F36" s="46" t="s">
        <v>64</v>
      </c>
      <c r="G36" s="47" t="s">
        <v>66</v>
      </c>
      <c r="H36" s="48" t="s">
        <v>15</v>
      </c>
      <c r="I36" s="48">
        <f>SUMIF(통장거래내역!E:E,예결산안!G:G,통장거래내역!H:H)</f>
        <v>0</v>
      </c>
      <c r="J36" s="10" t="str">
        <f t="shared" si="6"/>
        <v>-%</v>
      </c>
      <c r="K36" s="4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" customHeight="1">
      <c r="A37" s="1"/>
      <c r="B37" s="126"/>
      <c r="C37" s="126"/>
      <c r="D37" s="127"/>
      <c r="E37" s="153" t="s">
        <v>24</v>
      </c>
      <c r="F37" s="132"/>
      <c r="G37" s="130"/>
      <c r="H37" s="50">
        <f t="shared" ref="H37:I37" si="11">SUM(H35:H36)</f>
        <v>300000</v>
      </c>
      <c r="I37" s="50">
        <f t="shared" si="11"/>
        <v>265000</v>
      </c>
      <c r="J37" s="51">
        <f t="shared" si="6"/>
        <v>0.8833333333333333</v>
      </c>
      <c r="K37" s="5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26"/>
      <c r="C38" s="126"/>
      <c r="D38" s="142" t="s">
        <v>67</v>
      </c>
      <c r="E38" s="46" t="s">
        <v>25</v>
      </c>
      <c r="F38" s="46" t="s">
        <v>68</v>
      </c>
      <c r="G38" s="47" t="s">
        <v>69</v>
      </c>
      <c r="H38" s="48">
        <v>300000</v>
      </c>
      <c r="I38" s="48">
        <v>294260</v>
      </c>
      <c r="J38" s="10">
        <f t="shared" si="6"/>
        <v>0.98086666666666666</v>
      </c>
      <c r="K38" s="5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" customHeight="1">
      <c r="A39" s="1"/>
      <c r="B39" s="126"/>
      <c r="C39" s="126"/>
      <c r="D39" s="127"/>
      <c r="E39" s="153" t="s">
        <v>24</v>
      </c>
      <c r="F39" s="132"/>
      <c r="G39" s="130"/>
      <c r="H39" s="50">
        <f t="shared" ref="H39:I39" si="12">SUM(H38)</f>
        <v>300000</v>
      </c>
      <c r="I39" s="50">
        <f t="shared" si="12"/>
        <v>294260</v>
      </c>
      <c r="J39" s="51">
        <f t="shared" si="6"/>
        <v>0.98086666666666666</v>
      </c>
      <c r="K39" s="5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26"/>
      <c r="C40" s="126"/>
      <c r="D40" s="142" t="s">
        <v>70</v>
      </c>
      <c r="E40" s="46" t="s">
        <v>25</v>
      </c>
      <c r="F40" s="46" t="s">
        <v>71</v>
      </c>
      <c r="G40" s="47" t="s">
        <v>72</v>
      </c>
      <c r="H40" s="48">
        <v>0</v>
      </c>
      <c r="I40" s="48">
        <v>264430</v>
      </c>
      <c r="J40" s="10" t="str">
        <f t="shared" si="6"/>
        <v>-%</v>
      </c>
      <c r="K40" s="4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26"/>
      <c r="C41" s="126"/>
      <c r="D41" s="127"/>
      <c r="E41" s="143" t="s">
        <v>24</v>
      </c>
      <c r="F41" s="132"/>
      <c r="G41" s="130"/>
      <c r="H41" s="54">
        <f t="shared" ref="H41:I41" si="13">SUM(H40)</f>
        <v>0</v>
      </c>
      <c r="I41" s="54">
        <f t="shared" si="13"/>
        <v>264430</v>
      </c>
      <c r="J41" s="55" t="str">
        <f t="shared" si="6"/>
        <v>-%</v>
      </c>
      <c r="K41" s="5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26"/>
      <c r="C42" s="127"/>
      <c r="D42" s="140" t="s">
        <v>58</v>
      </c>
      <c r="E42" s="135"/>
      <c r="F42" s="135"/>
      <c r="G42" s="141"/>
      <c r="H42" s="57">
        <f t="shared" ref="H42:I42" si="14">SUM(H34,H37,H39,H41)</f>
        <v>750000</v>
      </c>
      <c r="I42" s="57">
        <f t="shared" si="14"/>
        <v>973690</v>
      </c>
      <c r="J42" s="58">
        <f t="shared" si="6"/>
        <v>1.2982533333333333</v>
      </c>
      <c r="K42" s="4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26"/>
      <c r="C43" s="125" t="s">
        <v>73</v>
      </c>
      <c r="D43" s="125" t="s">
        <v>74</v>
      </c>
      <c r="E43" s="59" t="s">
        <v>25</v>
      </c>
      <c r="F43" s="38" t="s">
        <v>75</v>
      </c>
      <c r="G43" s="60" t="s">
        <v>76</v>
      </c>
      <c r="H43" s="60">
        <v>200000</v>
      </c>
      <c r="I43" s="60">
        <f>SUMIF(통장거래내역!E:E,예결산안!G:G,통장거래내역!H:H)</f>
        <v>200000</v>
      </c>
      <c r="J43" s="10">
        <f t="shared" si="6"/>
        <v>1</v>
      </c>
      <c r="K43" s="1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26"/>
      <c r="C44" s="126"/>
      <c r="D44" s="126"/>
      <c r="E44" s="61" t="s">
        <v>25</v>
      </c>
      <c r="F44" s="59" t="s">
        <v>77</v>
      </c>
      <c r="G44" s="62" t="s">
        <v>78</v>
      </c>
      <c r="H44" s="60">
        <v>50000</v>
      </c>
      <c r="I44" s="60">
        <f>SUMIF(통장거래내역!E:E,예결산안!G:G,통장거래내역!H:H)-SUMIF(통장거래내역!E:E, 예결산안!G:G, 통장거래내역!G:G)</f>
        <v>0</v>
      </c>
      <c r="J44" s="10">
        <f t="shared" si="6"/>
        <v>0</v>
      </c>
      <c r="K44" s="6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26"/>
      <c r="C45" s="126"/>
      <c r="D45" s="126"/>
      <c r="E45" s="64" t="s">
        <v>25</v>
      </c>
      <c r="F45" s="59" t="s">
        <v>79</v>
      </c>
      <c r="G45" s="62" t="s">
        <v>80</v>
      </c>
      <c r="H45" s="60" t="s">
        <v>15</v>
      </c>
      <c r="I45" s="60">
        <f>SUMIF(통장거래내역!E:E,예결산안!G:G,통장거래내역!H:H)</f>
        <v>0</v>
      </c>
      <c r="J45" s="10" t="str">
        <f t="shared" si="6"/>
        <v>-%</v>
      </c>
      <c r="K45" s="6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26"/>
      <c r="C46" s="126"/>
      <c r="D46" s="127"/>
      <c r="E46" s="144" t="s">
        <v>24</v>
      </c>
      <c r="F46" s="132"/>
      <c r="G46" s="130"/>
      <c r="H46" s="25">
        <f t="shared" ref="H46:I46" si="15">SUM(H43:H45)</f>
        <v>250000</v>
      </c>
      <c r="I46" s="25">
        <f t="shared" si="15"/>
        <v>200000</v>
      </c>
      <c r="J46" s="15">
        <f t="shared" si="6"/>
        <v>0.8</v>
      </c>
      <c r="K46" s="6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26"/>
      <c r="C47" s="126"/>
      <c r="D47" s="125" t="s">
        <v>34</v>
      </c>
      <c r="E47" s="66" t="s">
        <v>25</v>
      </c>
      <c r="F47" s="19" t="s">
        <v>81</v>
      </c>
      <c r="G47" s="67" t="s">
        <v>82</v>
      </c>
      <c r="H47" s="67">
        <v>200000</v>
      </c>
      <c r="I47" s="67">
        <v>100000</v>
      </c>
      <c r="J47" s="10">
        <f t="shared" si="6"/>
        <v>0.5</v>
      </c>
      <c r="K47" s="1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26"/>
      <c r="C48" s="126"/>
      <c r="D48" s="126"/>
      <c r="E48" s="67" t="s">
        <v>10</v>
      </c>
      <c r="F48" s="19" t="s">
        <v>83</v>
      </c>
      <c r="G48" s="67" t="s">
        <v>84</v>
      </c>
      <c r="H48" s="67" t="s">
        <v>15</v>
      </c>
      <c r="I48" s="67">
        <f>SUMIF(통장거래내역!E:E,예결산안!G:G,통장거래내역!H:H)</f>
        <v>0</v>
      </c>
      <c r="J48" s="10" t="str">
        <f t="shared" si="6"/>
        <v>-%</v>
      </c>
      <c r="K48" s="6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26"/>
      <c r="C49" s="126"/>
      <c r="D49" s="127"/>
      <c r="E49" s="144" t="s">
        <v>24</v>
      </c>
      <c r="F49" s="132"/>
      <c r="G49" s="130"/>
      <c r="H49" s="25">
        <f t="shared" ref="H49:I49" si="16">SUM(H47:H48)</f>
        <v>200000</v>
      </c>
      <c r="I49" s="25">
        <f t="shared" si="16"/>
        <v>100000</v>
      </c>
      <c r="J49" s="15">
        <f t="shared" si="6"/>
        <v>0.5</v>
      </c>
      <c r="K49" s="6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26"/>
      <c r="C50" s="126"/>
      <c r="D50" s="145" t="s">
        <v>85</v>
      </c>
      <c r="E50" s="66" t="s">
        <v>25</v>
      </c>
      <c r="F50" s="67" t="s">
        <v>86</v>
      </c>
      <c r="G50" s="67" t="s">
        <v>87</v>
      </c>
      <c r="H50" s="67">
        <v>100000</v>
      </c>
      <c r="I50" s="67">
        <v>100000</v>
      </c>
      <c r="J50" s="10">
        <f t="shared" si="6"/>
        <v>1</v>
      </c>
      <c r="K50" s="1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26"/>
      <c r="C51" s="126"/>
      <c r="D51" s="127"/>
      <c r="E51" s="144" t="s">
        <v>24</v>
      </c>
      <c r="F51" s="132"/>
      <c r="G51" s="130"/>
      <c r="H51" s="25">
        <f t="shared" ref="H51:I51" si="17">SUM(H50)</f>
        <v>100000</v>
      </c>
      <c r="I51" s="25">
        <f t="shared" si="17"/>
        <v>100000</v>
      </c>
      <c r="J51" s="15">
        <f t="shared" si="6"/>
        <v>1</v>
      </c>
      <c r="K51" s="4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26"/>
      <c r="C52" s="127"/>
      <c r="D52" s="146" t="s">
        <v>58</v>
      </c>
      <c r="E52" s="132"/>
      <c r="F52" s="132"/>
      <c r="G52" s="130"/>
      <c r="H52" s="57">
        <f t="shared" ref="H52:I52" si="18">SUM(H46, H49, H51)</f>
        <v>550000</v>
      </c>
      <c r="I52" s="57">
        <f t="shared" si="18"/>
        <v>400000</v>
      </c>
      <c r="J52" s="69">
        <f t="shared" si="6"/>
        <v>0.72727272727272729</v>
      </c>
      <c r="K52" s="4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26"/>
      <c r="C53" s="147" t="s">
        <v>88</v>
      </c>
      <c r="D53" s="147" t="s">
        <v>89</v>
      </c>
      <c r="E53" s="70" t="s">
        <v>10</v>
      </c>
      <c r="F53" s="70" t="s">
        <v>90</v>
      </c>
      <c r="G53" s="71" t="s">
        <v>91</v>
      </c>
      <c r="H53" s="72">
        <v>150000</v>
      </c>
      <c r="I53" s="72">
        <f>SUMIF(통장거래내역!E:E,예결산안!G:G,통장거래내역!H:H)</f>
        <v>0</v>
      </c>
      <c r="J53" s="10">
        <f t="shared" si="6"/>
        <v>0</v>
      </c>
      <c r="K53" s="73" t="s">
        <v>43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</row>
    <row r="54" spans="1:29" ht="15.75" customHeight="1">
      <c r="A54" s="1"/>
      <c r="B54" s="126"/>
      <c r="C54" s="126"/>
      <c r="D54" s="126"/>
      <c r="E54" s="71" t="s">
        <v>40</v>
      </c>
      <c r="F54" s="70" t="s">
        <v>92</v>
      </c>
      <c r="G54" s="71" t="s">
        <v>93</v>
      </c>
      <c r="H54" s="72">
        <v>0</v>
      </c>
      <c r="I54" s="72">
        <f>SUMIF(통장거래내역!E:E,예결산안!G:G,통장거래내역!H:H)</f>
        <v>0</v>
      </c>
      <c r="J54" s="10" t="str">
        <f t="shared" si="6"/>
        <v>-%</v>
      </c>
      <c r="K54" s="73" t="s">
        <v>43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</row>
    <row r="55" spans="1:29" ht="15.75" customHeight="1">
      <c r="A55" s="1"/>
      <c r="B55" s="126"/>
      <c r="C55" s="126"/>
      <c r="D55" s="127"/>
      <c r="E55" s="148" t="s">
        <v>24</v>
      </c>
      <c r="F55" s="132"/>
      <c r="G55" s="130"/>
      <c r="H55" s="75">
        <f t="shared" ref="H55:I55" si="19">SUM(H53:H54)</f>
        <v>150000</v>
      </c>
      <c r="I55" s="75">
        <f t="shared" si="19"/>
        <v>0</v>
      </c>
      <c r="J55" s="15">
        <f t="shared" si="6"/>
        <v>0</v>
      </c>
      <c r="K55" s="76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</row>
    <row r="56" spans="1:29" ht="15.75" customHeight="1">
      <c r="A56" s="1"/>
      <c r="B56" s="126"/>
      <c r="C56" s="127"/>
      <c r="D56" s="146" t="s">
        <v>58</v>
      </c>
      <c r="E56" s="132"/>
      <c r="F56" s="132"/>
      <c r="G56" s="130"/>
      <c r="H56" s="57">
        <f t="shared" ref="H56:I56" si="20">SUM(H55)</f>
        <v>150000</v>
      </c>
      <c r="I56" s="57">
        <f t="shared" si="20"/>
        <v>0</v>
      </c>
      <c r="J56" s="69">
        <f t="shared" si="6"/>
        <v>0</v>
      </c>
      <c r="K56" s="45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 ht="15.75" customHeight="1">
      <c r="A57" s="1"/>
      <c r="B57" s="126"/>
      <c r="C57" s="154" t="s">
        <v>94</v>
      </c>
      <c r="D57" s="147" t="s">
        <v>95</v>
      </c>
      <c r="E57" s="70" t="s">
        <v>40</v>
      </c>
      <c r="F57" s="70" t="s">
        <v>96</v>
      </c>
      <c r="G57" s="71" t="s">
        <v>97</v>
      </c>
      <c r="H57" s="72">
        <v>200000</v>
      </c>
      <c r="I57" s="72">
        <f>SUMIF(통장거래내역!E:E,예결산안!G:G,통장거래내역!H:H)</f>
        <v>246000</v>
      </c>
      <c r="J57" s="10">
        <f t="shared" si="6"/>
        <v>1.23</v>
      </c>
      <c r="K57" s="73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1:29" ht="15.75" customHeight="1">
      <c r="A58" s="1"/>
      <c r="B58" s="126"/>
      <c r="C58" s="126"/>
      <c r="D58" s="127"/>
      <c r="E58" s="148" t="s">
        <v>24</v>
      </c>
      <c r="F58" s="132"/>
      <c r="G58" s="130"/>
      <c r="H58" s="75">
        <f t="shared" ref="H58:I58" si="21">SUM(H57)</f>
        <v>200000</v>
      </c>
      <c r="I58" s="75">
        <f t="shared" si="21"/>
        <v>246000</v>
      </c>
      <c r="J58" s="15">
        <f t="shared" si="6"/>
        <v>1.23</v>
      </c>
      <c r="K58" s="78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26"/>
      <c r="C59" s="126"/>
      <c r="D59" s="147" t="s">
        <v>98</v>
      </c>
      <c r="E59" s="70" t="s">
        <v>40</v>
      </c>
      <c r="F59" s="70" t="s">
        <v>99</v>
      </c>
      <c r="G59" s="71" t="s">
        <v>100</v>
      </c>
      <c r="H59" s="72">
        <v>100000</v>
      </c>
      <c r="I59" s="72">
        <f>SUMIF(통장거래내역!E:E,예결산안!G:G,통장거래내역!H:H)</f>
        <v>40490</v>
      </c>
      <c r="J59" s="10">
        <f t="shared" si="6"/>
        <v>0.40489999999999998</v>
      </c>
      <c r="K59" s="79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</row>
    <row r="60" spans="1:29" ht="15.75" customHeight="1">
      <c r="A60" s="1"/>
      <c r="B60" s="126"/>
      <c r="C60" s="126"/>
      <c r="D60" s="127"/>
      <c r="E60" s="148" t="s">
        <v>24</v>
      </c>
      <c r="F60" s="132"/>
      <c r="G60" s="130"/>
      <c r="H60" s="75">
        <f t="shared" ref="H60:I60" si="22">SUM(H59)</f>
        <v>100000</v>
      </c>
      <c r="I60" s="75">
        <f t="shared" si="22"/>
        <v>40490</v>
      </c>
      <c r="J60" s="15">
        <f t="shared" si="6"/>
        <v>0.40489999999999998</v>
      </c>
      <c r="K60" s="78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26"/>
      <c r="C61" s="126"/>
      <c r="D61" s="147" t="s">
        <v>101</v>
      </c>
      <c r="E61" s="80" t="s">
        <v>40</v>
      </c>
      <c r="F61" s="81" t="s">
        <v>101</v>
      </c>
      <c r="G61" s="81" t="s">
        <v>102</v>
      </c>
      <c r="H61" s="82">
        <v>40000</v>
      </c>
      <c r="I61" s="82">
        <f>SUMIF(통장거래내역!E:E,예결산안!G:G,통장거래내역!H:H)-SUMIF(통장거래내역!E:E, 예결산안!G:G, 통장거래내역!G:G)</f>
        <v>60000</v>
      </c>
      <c r="J61" s="10">
        <f t="shared" si="6"/>
        <v>1.5</v>
      </c>
      <c r="K61" s="1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26"/>
      <c r="C62" s="126"/>
      <c r="D62" s="127"/>
      <c r="E62" s="148" t="s">
        <v>24</v>
      </c>
      <c r="F62" s="132"/>
      <c r="G62" s="130"/>
      <c r="H62" s="83">
        <f t="shared" ref="H62:I62" si="23">SUM(H61)</f>
        <v>40000</v>
      </c>
      <c r="I62" s="83">
        <f t="shared" si="23"/>
        <v>60000</v>
      </c>
      <c r="J62" s="15">
        <f t="shared" si="6"/>
        <v>1.5</v>
      </c>
      <c r="K62" s="8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26"/>
      <c r="C63" s="127"/>
      <c r="D63" s="146" t="s">
        <v>58</v>
      </c>
      <c r="E63" s="132"/>
      <c r="F63" s="132"/>
      <c r="G63" s="130"/>
      <c r="H63" s="57">
        <f t="shared" ref="H63:I63" si="24">SUM(H58,H60, H62)</f>
        <v>340000</v>
      </c>
      <c r="I63" s="57">
        <f t="shared" si="24"/>
        <v>346490</v>
      </c>
      <c r="J63" s="69">
        <f t="shared" si="6"/>
        <v>1.0190882352941177</v>
      </c>
      <c r="K63" s="45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 ht="15.75" customHeight="1">
      <c r="A64" s="1"/>
      <c r="B64" s="127"/>
      <c r="C64" s="155" t="s">
        <v>46</v>
      </c>
      <c r="D64" s="132"/>
      <c r="E64" s="132"/>
      <c r="F64" s="132"/>
      <c r="G64" s="130"/>
      <c r="H64" s="85">
        <f t="shared" ref="H64:I64" si="25">SUM(H31, H42, H52, H56, H63)</f>
        <v>2090000</v>
      </c>
      <c r="I64" s="85">
        <f t="shared" si="25"/>
        <v>1942402</v>
      </c>
      <c r="J64" s="28">
        <f t="shared" si="6"/>
        <v>0.92937894736842108</v>
      </c>
      <c r="K64" s="86" t="s">
        <v>103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8" t="s">
        <v>46</v>
      </c>
      <c r="H67" s="87" t="s">
        <v>104</v>
      </c>
      <c r="I67" s="88" t="s">
        <v>105</v>
      </c>
      <c r="J67" s="89" t="s">
        <v>106</v>
      </c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74"/>
      <c r="G68" s="90" t="s">
        <v>0</v>
      </c>
      <c r="H68" s="60">
        <f t="shared" ref="H68:I68" si="26">H23</f>
        <v>2753710</v>
      </c>
      <c r="I68" s="60">
        <f t="shared" si="26"/>
        <v>3097011</v>
      </c>
      <c r="J68" s="10">
        <f t="shared" ref="J68:J70" si="27">IFERROR(I68/H68,"-%")</f>
        <v>1.1246685380813521</v>
      </c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74"/>
      <c r="G69" s="90" t="s">
        <v>47</v>
      </c>
      <c r="H69" s="60">
        <f t="shared" ref="H69:I69" si="28">H64</f>
        <v>2090000</v>
      </c>
      <c r="I69" s="60">
        <f t="shared" si="28"/>
        <v>1942402</v>
      </c>
      <c r="J69" s="10">
        <f t="shared" si="27"/>
        <v>0.92937894736842108</v>
      </c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74"/>
      <c r="G70" s="91" t="s">
        <v>107</v>
      </c>
      <c r="H70" s="92">
        <f t="shared" ref="H70:I70" si="29">H68-H69</f>
        <v>663710</v>
      </c>
      <c r="I70" s="92">
        <f t="shared" si="29"/>
        <v>1154609</v>
      </c>
      <c r="J70" s="93">
        <f t="shared" si="27"/>
        <v>1.7396287535218695</v>
      </c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94" t="s">
        <v>10</v>
      </c>
      <c r="H72" s="87" t="s">
        <v>104</v>
      </c>
      <c r="I72" s="88" t="s">
        <v>105</v>
      </c>
      <c r="J72" s="89" t="s">
        <v>106</v>
      </c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90" t="s">
        <v>0</v>
      </c>
      <c r="H73" s="60">
        <f t="shared" ref="H73:I73" si="30">H11</f>
        <v>800000</v>
      </c>
      <c r="I73" s="60">
        <f t="shared" si="30"/>
        <v>1069611</v>
      </c>
      <c r="J73" s="95">
        <f t="shared" ref="J73:J74" si="31">IFERROR(I73/H73,"-%")</f>
        <v>1.3370137499999999</v>
      </c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90" t="s">
        <v>47</v>
      </c>
      <c r="H74" s="60">
        <f>SUMIF(E25:E64, "학생", H25:H64)</f>
        <v>350000</v>
      </c>
      <c r="I74" s="60">
        <f>SUMIF(E25:E64, "학생", I25:I64)</f>
        <v>222222</v>
      </c>
      <c r="J74" s="95">
        <f t="shared" si="31"/>
        <v>0.63492000000000004</v>
      </c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91" t="s">
        <v>107</v>
      </c>
      <c r="H75" s="92">
        <f t="shared" ref="H75:I75" si="32">H73-H74</f>
        <v>450000</v>
      </c>
      <c r="I75" s="92">
        <f t="shared" si="32"/>
        <v>847389</v>
      </c>
      <c r="J75" s="96">
        <f>IFERROR(I75/H75, "%")</f>
        <v>1.8830866666666666</v>
      </c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8" t="s">
        <v>25</v>
      </c>
      <c r="H77" s="87" t="s">
        <v>104</v>
      </c>
      <c r="I77" s="88" t="s">
        <v>105</v>
      </c>
      <c r="J77" s="89" t="s">
        <v>106</v>
      </c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90" t="s">
        <v>0</v>
      </c>
      <c r="H78" s="60">
        <f t="shared" ref="H78:I78" si="33">H19</f>
        <v>1300000</v>
      </c>
      <c r="I78" s="60">
        <f t="shared" si="33"/>
        <v>1373690</v>
      </c>
      <c r="J78" s="10">
        <f t="shared" ref="J78:J79" si="34">IFERROR(I78/H78,"-%")</f>
        <v>1.0566846153846154</v>
      </c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90" t="s">
        <v>47</v>
      </c>
      <c r="H79" s="60">
        <f>SUMIF(E25:E64, "본회계", H25:H64)</f>
        <v>1300000</v>
      </c>
      <c r="I79" s="60">
        <f>SUMIF(E25:E64, "본회계", I25:I64)</f>
        <v>1373690</v>
      </c>
      <c r="J79" s="10">
        <f t="shared" si="34"/>
        <v>1.0566846153846154</v>
      </c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91" t="s">
        <v>107</v>
      </c>
      <c r="H80" s="92">
        <f t="shared" ref="H80:I80" si="35">H78-H79</f>
        <v>0</v>
      </c>
      <c r="I80" s="92">
        <f t="shared" si="35"/>
        <v>0</v>
      </c>
      <c r="J80" s="96" t="str">
        <f>IFERROR(I80/H80, "%")</f>
        <v>%</v>
      </c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95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8" t="s">
        <v>40</v>
      </c>
      <c r="H82" s="87" t="s">
        <v>104</v>
      </c>
      <c r="I82" s="88" t="s">
        <v>105</v>
      </c>
      <c r="J82" s="89" t="s">
        <v>106</v>
      </c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90" t="s">
        <v>0</v>
      </c>
      <c r="H83" s="60">
        <f t="shared" ref="H83:I83" si="36">H22</f>
        <v>653710</v>
      </c>
      <c r="I83" s="60">
        <f t="shared" si="36"/>
        <v>653710</v>
      </c>
      <c r="J83" s="10">
        <f t="shared" ref="J83:J84" si="37">IFERROR(I83/H83,"-%")</f>
        <v>1</v>
      </c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90" t="s">
        <v>47</v>
      </c>
      <c r="H84" s="60">
        <f>SUMIF(E25:E64, "자치", H25:H64)</f>
        <v>440000</v>
      </c>
      <c r="I84" s="60">
        <f>SUMIF(E25:E64, "자치", I25:I64)</f>
        <v>346490</v>
      </c>
      <c r="J84" s="10">
        <f t="shared" si="37"/>
        <v>0.78747727272727275</v>
      </c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91" t="s">
        <v>107</v>
      </c>
      <c r="H85" s="92">
        <f t="shared" ref="H85:I85" si="38">H83-H84</f>
        <v>213710</v>
      </c>
      <c r="I85" s="92">
        <f t="shared" si="38"/>
        <v>307220</v>
      </c>
      <c r="J85" s="96">
        <f>IFERROR(I85/H85, "%")</f>
        <v>1.4375555659538628</v>
      </c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97"/>
      <c r="H87" s="98"/>
      <c r="I87" s="99"/>
      <c r="J87" s="1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98"/>
      <c r="H88" s="30"/>
      <c r="I88" s="30"/>
      <c r="J88" s="31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98"/>
      <c r="H89" s="30"/>
      <c r="I89" s="30"/>
      <c r="J89" s="1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98"/>
      <c r="H90" s="99"/>
      <c r="I90" s="99"/>
      <c r="J90" s="31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E286" s="74"/>
      <c r="F286" s="74"/>
      <c r="G286" s="74"/>
      <c r="K286" s="100"/>
    </row>
    <row r="287" spans="1:29" ht="15.75" customHeight="1">
      <c r="E287" s="74"/>
      <c r="F287" s="74"/>
      <c r="G287" s="74"/>
      <c r="K287" s="100"/>
    </row>
    <row r="288" spans="1:29" ht="15.75" customHeight="1">
      <c r="E288" s="74"/>
      <c r="F288" s="74"/>
      <c r="G288" s="74"/>
      <c r="K288" s="100"/>
    </row>
    <row r="289" spans="5:11" ht="15.75" customHeight="1">
      <c r="E289" s="74"/>
      <c r="F289" s="74"/>
      <c r="G289" s="74"/>
      <c r="K289" s="100"/>
    </row>
    <row r="290" spans="5:11" ht="15.75" customHeight="1">
      <c r="E290" s="74"/>
      <c r="F290" s="74"/>
      <c r="G290" s="74"/>
      <c r="K290" s="100"/>
    </row>
    <row r="291" spans="5:11" ht="15.75" customHeight="1">
      <c r="E291" s="74"/>
      <c r="F291" s="74"/>
      <c r="G291" s="74"/>
      <c r="K291" s="100"/>
    </row>
    <row r="292" spans="5:11" ht="15.75" customHeight="1">
      <c r="E292" s="74"/>
      <c r="F292" s="74"/>
      <c r="G292" s="74"/>
      <c r="K292" s="100"/>
    </row>
    <row r="293" spans="5:11" ht="15.75" customHeight="1">
      <c r="E293" s="74"/>
      <c r="F293" s="74"/>
      <c r="G293" s="74"/>
      <c r="K293" s="100"/>
    </row>
    <row r="294" spans="5:11" ht="15.75" customHeight="1">
      <c r="E294" s="74"/>
      <c r="F294" s="74"/>
      <c r="G294" s="74"/>
      <c r="K294" s="100"/>
    </row>
    <row r="295" spans="5:11" ht="15.75" customHeight="1">
      <c r="E295" s="74"/>
      <c r="F295" s="74"/>
      <c r="G295" s="74"/>
      <c r="K295" s="100"/>
    </row>
    <row r="296" spans="5:11" ht="15.75" customHeight="1">
      <c r="E296" s="74"/>
      <c r="F296" s="74"/>
      <c r="G296" s="74"/>
      <c r="K296" s="100"/>
    </row>
    <row r="297" spans="5:11" ht="15.75" customHeight="1">
      <c r="E297" s="74"/>
      <c r="F297" s="74"/>
      <c r="G297" s="74"/>
      <c r="K297" s="100"/>
    </row>
    <row r="298" spans="5:11" ht="15.75" customHeight="1">
      <c r="E298" s="74"/>
      <c r="F298" s="74"/>
      <c r="G298" s="74"/>
      <c r="K298" s="100"/>
    </row>
    <row r="299" spans="5:11" ht="15.75" customHeight="1">
      <c r="E299" s="74"/>
      <c r="F299" s="74"/>
      <c r="G299" s="74"/>
      <c r="K299" s="100"/>
    </row>
    <row r="300" spans="5:11" ht="15.75" customHeight="1">
      <c r="E300" s="74"/>
      <c r="F300" s="74"/>
      <c r="G300" s="74"/>
      <c r="K300" s="100"/>
    </row>
    <row r="301" spans="5:11" ht="15.75" customHeight="1">
      <c r="E301" s="74"/>
      <c r="F301" s="74"/>
      <c r="G301" s="74"/>
      <c r="K301" s="100"/>
    </row>
    <row r="302" spans="5:11" ht="15.75" customHeight="1">
      <c r="E302" s="74"/>
      <c r="F302" s="74"/>
      <c r="G302" s="74"/>
      <c r="K302" s="100"/>
    </row>
    <row r="303" spans="5:11" ht="15.75" customHeight="1">
      <c r="E303" s="74"/>
      <c r="F303" s="74"/>
      <c r="G303" s="74"/>
      <c r="K303" s="100"/>
    </row>
    <row r="304" spans="5:11" ht="15.75" customHeight="1">
      <c r="E304" s="74"/>
      <c r="F304" s="74"/>
      <c r="G304" s="74"/>
      <c r="K304" s="100"/>
    </row>
    <row r="305" spans="5:11" ht="15.75" customHeight="1">
      <c r="E305" s="74"/>
      <c r="F305" s="74"/>
      <c r="G305" s="74"/>
      <c r="K305" s="100"/>
    </row>
    <row r="306" spans="5:11" ht="15.75" customHeight="1">
      <c r="E306" s="74"/>
      <c r="F306" s="74"/>
      <c r="G306" s="74"/>
      <c r="K306" s="100"/>
    </row>
    <row r="307" spans="5:11" ht="15.75" customHeight="1">
      <c r="E307" s="74"/>
      <c r="F307" s="74"/>
      <c r="G307" s="74"/>
      <c r="K307" s="100"/>
    </row>
    <row r="308" spans="5:11" ht="15.75" customHeight="1">
      <c r="E308" s="74"/>
      <c r="F308" s="74"/>
      <c r="G308" s="74"/>
      <c r="K308" s="100"/>
    </row>
    <row r="309" spans="5:11" ht="15.75" customHeight="1">
      <c r="E309" s="74"/>
      <c r="F309" s="74"/>
      <c r="G309" s="74"/>
      <c r="K309" s="100"/>
    </row>
    <row r="310" spans="5:11" ht="15.75" customHeight="1">
      <c r="E310" s="74"/>
      <c r="F310" s="74"/>
      <c r="G310" s="74"/>
      <c r="K310" s="100"/>
    </row>
    <row r="311" spans="5:11" ht="15.75" customHeight="1">
      <c r="E311" s="74"/>
      <c r="F311" s="74"/>
      <c r="G311" s="74"/>
      <c r="K311" s="100"/>
    </row>
    <row r="312" spans="5:11" ht="15.75" customHeight="1">
      <c r="E312" s="74"/>
      <c r="F312" s="74"/>
      <c r="G312" s="74"/>
      <c r="K312" s="100"/>
    </row>
    <row r="313" spans="5:11" ht="15.75" customHeight="1">
      <c r="E313" s="74"/>
      <c r="F313" s="74"/>
      <c r="G313" s="74"/>
      <c r="K313" s="100"/>
    </row>
    <row r="314" spans="5:11" ht="15.75" customHeight="1">
      <c r="E314" s="74"/>
      <c r="F314" s="74"/>
      <c r="G314" s="74"/>
      <c r="K314" s="100"/>
    </row>
    <row r="315" spans="5:11" ht="15.75" customHeight="1">
      <c r="E315" s="74"/>
      <c r="F315" s="74"/>
      <c r="G315" s="74"/>
      <c r="K315" s="100"/>
    </row>
    <row r="316" spans="5:11" ht="15.75" customHeight="1">
      <c r="E316" s="74"/>
      <c r="F316" s="74"/>
      <c r="G316" s="74"/>
      <c r="K316" s="100"/>
    </row>
    <row r="317" spans="5:11" ht="15.75" customHeight="1">
      <c r="E317" s="74"/>
      <c r="F317" s="74"/>
      <c r="G317" s="74"/>
      <c r="K317" s="100"/>
    </row>
    <row r="318" spans="5:11" ht="15.75" customHeight="1">
      <c r="E318" s="74"/>
      <c r="F318" s="74"/>
      <c r="G318" s="74"/>
      <c r="K318" s="100"/>
    </row>
    <row r="319" spans="5:11" ht="15.75" customHeight="1">
      <c r="E319" s="74"/>
      <c r="F319" s="74"/>
      <c r="G319" s="74"/>
      <c r="K319" s="100"/>
    </row>
    <row r="320" spans="5:11" ht="15.75" customHeight="1">
      <c r="E320" s="74"/>
      <c r="F320" s="74"/>
      <c r="G320" s="74"/>
      <c r="K320" s="100"/>
    </row>
    <row r="321" spans="5:11" ht="15.75" customHeight="1">
      <c r="E321" s="74"/>
      <c r="F321" s="74"/>
      <c r="G321" s="74"/>
      <c r="K321" s="100"/>
    </row>
    <row r="322" spans="5:11" ht="15.75" customHeight="1">
      <c r="E322" s="74"/>
      <c r="F322" s="74"/>
      <c r="G322" s="74"/>
      <c r="K322" s="100"/>
    </row>
    <row r="323" spans="5:11" ht="15.75" customHeight="1">
      <c r="E323" s="74"/>
      <c r="F323" s="74"/>
      <c r="G323" s="74"/>
      <c r="K323" s="100"/>
    </row>
    <row r="324" spans="5:11" ht="15.75" customHeight="1">
      <c r="E324" s="74"/>
      <c r="F324" s="74"/>
      <c r="G324" s="74"/>
      <c r="K324" s="100"/>
    </row>
    <row r="325" spans="5:11" ht="15.75" customHeight="1">
      <c r="E325" s="74"/>
      <c r="F325" s="74"/>
      <c r="G325" s="74"/>
      <c r="K325" s="100"/>
    </row>
    <row r="326" spans="5:11" ht="15.75" customHeight="1">
      <c r="E326" s="74"/>
      <c r="F326" s="74"/>
      <c r="G326" s="74"/>
      <c r="K326" s="100"/>
    </row>
    <row r="327" spans="5:11" ht="15.75" customHeight="1">
      <c r="E327" s="74"/>
      <c r="F327" s="74"/>
      <c r="G327" s="74"/>
      <c r="K327" s="100"/>
    </row>
    <row r="328" spans="5:11" ht="15.75" customHeight="1">
      <c r="E328" s="74"/>
      <c r="F328" s="74"/>
      <c r="G328" s="74"/>
      <c r="K328" s="100"/>
    </row>
    <row r="329" spans="5:11" ht="15.75" customHeight="1">
      <c r="E329" s="74"/>
      <c r="F329" s="74"/>
      <c r="G329" s="74"/>
      <c r="K329" s="100"/>
    </row>
    <row r="330" spans="5:11" ht="15.75" customHeight="1">
      <c r="E330" s="74"/>
      <c r="F330" s="74"/>
      <c r="G330" s="74"/>
      <c r="K330" s="100"/>
    </row>
    <row r="331" spans="5:11" ht="15.75" customHeight="1">
      <c r="E331" s="74"/>
      <c r="F331" s="74"/>
      <c r="G331" s="74"/>
      <c r="K331" s="100"/>
    </row>
    <row r="332" spans="5:11" ht="15.75" customHeight="1">
      <c r="E332" s="74"/>
      <c r="F332" s="74"/>
      <c r="G332" s="74"/>
      <c r="K332" s="100"/>
    </row>
    <row r="333" spans="5:11" ht="15.75" customHeight="1">
      <c r="E333" s="74"/>
      <c r="F333" s="74"/>
      <c r="G333" s="74"/>
      <c r="K333" s="100"/>
    </row>
    <row r="334" spans="5:11" ht="15.75" customHeight="1">
      <c r="E334" s="74"/>
      <c r="F334" s="74"/>
      <c r="G334" s="74"/>
      <c r="K334" s="100"/>
    </row>
    <row r="335" spans="5:11" ht="15.75" customHeight="1">
      <c r="E335" s="74"/>
      <c r="F335" s="74"/>
      <c r="G335" s="74"/>
      <c r="K335" s="100"/>
    </row>
    <row r="336" spans="5:11" ht="15.75" customHeight="1">
      <c r="E336" s="74"/>
      <c r="F336" s="74"/>
      <c r="G336" s="74"/>
      <c r="K336" s="100"/>
    </row>
    <row r="337" spans="5:11" ht="15.75" customHeight="1">
      <c r="E337" s="74"/>
      <c r="F337" s="74"/>
      <c r="G337" s="74"/>
      <c r="K337" s="100"/>
    </row>
    <row r="338" spans="5:11" ht="15.75" customHeight="1">
      <c r="E338" s="74"/>
      <c r="F338" s="74"/>
      <c r="G338" s="74"/>
      <c r="K338" s="100"/>
    </row>
    <row r="339" spans="5:11" ht="15.75" customHeight="1">
      <c r="E339" s="74"/>
      <c r="F339" s="74"/>
      <c r="G339" s="74"/>
      <c r="K339" s="100"/>
    </row>
    <row r="340" spans="5:11" ht="15.75" customHeight="1">
      <c r="E340" s="74"/>
      <c r="F340" s="74"/>
      <c r="G340" s="74"/>
      <c r="K340" s="100"/>
    </row>
    <row r="341" spans="5:11" ht="15.75" customHeight="1">
      <c r="E341" s="74"/>
      <c r="F341" s="74"/>
      <c r="G341" s="74"/>
      <c r="K341" s="100"/>
    </row>
    <row r="342" spans="5:11" ht="15.75" customHeight="1">
      <c r="E342" s="74"/>
      <c r="F342" s="74"/>
      <c r="G342" s="74"/>
      <c r="K342" s="100"/>
    </row>
    <row r="343" spans="5:11" ht="15.75" customHeight="1">
      <c r="E343" s="74"/>
      <c r="F343" s="74"/>
      <c r="G343" s="74"/>
      <c r="K343" s="100"/>
    </row>
    <row r="344" spans="5:11" ht="15.75" customHeight="1">
      <c r="E344" s="74"/>
      <c r="F344" s="74"/>
      <c r="G344" s="74"/>
      <c r="K344" s="100"/>
    </row>
    <row r="345" spans="5:11" ht="15.75" customHeight="1">
      <c r="E345" s="74"/>
      <c r="F345" s="74"/>
      <c r="G345" s="74"/>
      <c r="K345" s="100"/>
    </row>
    <row r="346" spans="5:11" ht="15.75" customHeight="1">
      <c r="E346" s="74"/>
      <c r="F346" s="74"/>
      <c r="G346" s="74"/>
      <c r="K346" s="100"/>
    </row>
    <row r="347" spans="5:11" ht="15.75" customHeight="1">
      <c r="E347" s="74"/>
      <c r="F347" s="74"/>
      <c r="G347" s="74"/>
      <c r="K347" s="100"/>
    </row>
    <row r="348" spans="5:11" ht="15.75" customHeight="1">
      <c r="E348" s="74"/>
      <c r="F348" s="74"/>
      <c r="G348" s="74"/>
      <c r="K348" s="100"/>
    </row>
    <row r="349" spans="5:11" ht="15.75" customHeight="1">
      <c r="E349" s="74"/>
      <c r="F349" s="74"/>
      <c r="G349" s="74"/>
      <c r="K349" s="100"/>
    </row>
    <row r="350" spans="5:11" ht="15.75" customHeight="1">
      <c r="E350" s="74"/>
      <c r="F350" s="74"/>
      <c r="G350" s="74"/>
      <c r="K350" s="100"/>
    </row>
    <row r="351" spans="5:11" ht="15.75" customHeight="1">
      <c r="E351" s="74"/>
      <c r="F351" s="74"/>
      <c r="G351" s="74"/>
      <c r="K351" s="100"/>
    </row>
    <row r="352" spans="5:11" ht="15.75" customHeight="1">
      <c r="E352" s="74"/>
      <c r="F352" s="74"/>
      <c r="G352" s="74"/>
      <c r="K352" s="100"/>
    </row>
    <row r="353" spans="5:11" ht="15.75" customHeight="1">
      <c r="E353" s="74"/>
      <c r="F353" s="74"/>
      <c r="G353" s="74"/>
      <c r="K353" s="100"/>
    </row>
    <row r="354" spans="5:11" ht="15.75" customHeight="1">
      <c r="E354" s="74"/>
      <c r="F354" s="74"/>
      <c r="G354" s="74"/>
      <c r="K354" s="100"/>
    </row>
    <row r="355" spans="5:11" ht="15.75" customHeight="1">
      <c r="E355" s="74"/>
      <c r="F355" s="74"/>
      <c r="G355" s="74"/>
      <c r="K355" s="100"/>
    </row>
    <row r="356" spans="5:11" ht="15.75" customHeight="1">
      <c r="E356" s="74"/>
      <c r="F356" s="74"/>
      <c r="G356" s="74"/>
      <c r="K356" s="100"/>
    </row>
    <row r="357" spans="5:11" ht="15.75" customHeight="1">
      <c r="E357" s="74"/>
      <c r="F357" s="74"/>
      <c r="G357" s="74"/>
      <c r="K357" s="100"/>
    </row>
    <row r="358" spans="5:11" ht="15.75" customHeight="1">
      <c r="E358" s="74"/>
      <c r="F358" s="74"/>
      <c r="G358" s="74"/>
      <c r="K358" s="100"/>
    </row>
    <row r="359" spans="5:11" ht="15.75" customHeight="1">
      <c r="E359" s="74"/>
      <c r="F359" s="74"/>
      <c r="G359" s="74"/>
      <c r="K359" s="100"/>
    </row>
    <row r="360" spans="5:11" ht="15.75" customHeight="1">
      <c r="E360" s="74"/>
      <c r="F360" s="74"/>
      <c r="G360" s="74"/>
      <c r="K360" s="100"/>
    </row>
    <row r="361" spans="5:11" ht="15.75" customHeight="1">
      <c r="E361" s="74"/>
      <c r="F361" s="74"/>
      <c r="G361" s="74"/>
      <c r="K361" s="100"/>
    </row>
    <row r="362" spans="5:11" ht="15.75" customHeight="1">
      <c r="E362" s="74"/>
      <c r="F362" s="74"/>
      <c r="G362" s="74"/>
      <c r="K362" s="100"/>
    </row>
    <row r="363" spans="5:11" ht="15.75" customHeight="1">
      <c r="E363" s="74"/>
      <c r="F363" s="74"/>
      <c r="G363" s="74"/>
      <c r="K363" s="100"/>
    </row>
    <row r="364" spans="5:11" ht="15.75" customHeight="1">
      <c r="E364" s="74"/>
      <c r="F364" s="74"/>
      <c r="G364" s="74"/>
      <c r="K364" s="100"/>
    </row>
    <row r="365" spans="5:11" ht="15.75" customHeight="1">
      <c r="E365" s="74"/>
      <c r="F365" s="74"/>
      <c r="G365" s="74"/>
      <c r="K365" s="100"/>
    </row>
    <row r="366" spans="5:11" ht="15.75" customHeight="1">
      <c r="E366" s="74"/>
      <c r="F366" s="74"/>
      <c r="G366" s="74"/>
      <c r="K366" s="100"/>
    </row>
    <row r="367" spans="5:11" ht="15.75" customHeight="1">
      <c r="E367" s="74"/>
      <c r="F367" s="74"/>
      <c r="G367" s="74"/>
      <c r="K367" s="100"/>
    </row>
    <row r="368" spans="5:11" ht="15.75" customHeight="1">
      <c r="E368" s="74"/>
      <c r="F368" s="74"/>
      <c r="G368" s="74"/>
      <c r="K368" s="100"/>
    </row>
    <row r="369" spans="5:11" ht="15.75" customHeight="1">
      <c r="E369" s="74"/>
      <c r="F369" s="74"/>
      <c r="G369" s="74"/>
      <c r="K369" s="100"/>
    </row>
    <row r="370" spans="5:11" ht="15.75" customHeight="1">
      <c r="E370" s="74"/>
      <c r="F370" s="74"/>
      <c r="G370" s="74"/>
      <c r="K370" s="100"/>
    </row>
    <row r="371" spans="5:11" ht="15.75" customHeight="1">
      <c r="E371" s="74"/>
      <c r="F371" s="74"/>
      <c r="G371" s="74"/>
      <c r="K371" s="100"/>
    </row>
    <row r="372" spans="5:11" ht="15.75" customHeight="1">
      <c r="E372" s="74"/>
      <c r="F372" s="74"/>
      <c r="G372" s="74"/>
      <c r="K372" s="100"/>
    </row>
    <row r="373" spans="5:11" ht="15.75" customHeight="1">
      <c r="E373" s="74"/>
      <c r="F373" s="74"/>
      <c r="G373" s="74"/>
      <c r="K373" s="100"/>
    </row>
    <row r="374" spans="5:11" ht="15.75" customHeight="1">
      <c r="E374" s="74"/>
      <c r="F374" s="74"/>
      <c r="G374" s="74"/>
      <c r="K374" s="100"/>
    </row>
    <row r="375" spans="5:11" ht="15.75" customHeight="1">
      <c r="E375" s="74"/>
      <c r="F375" s="74"/>
      <c r="G375" s="74"/>
      <c r="K375" s="100"/>
    </row>
    <row r="376" spans="5:11" ht="15.75" customHeight="1">
      <c r="E376" s="74"/>
      <c r="F376" s="74"/>
      <c r="G376" s="74"/>
      <c r="K376" s="100"/>
    </row>
    <row r="377" spans="5:11" ht="15.75" customHeight="1">
      <c r="E377" s="74"/>
      <c r="F377" s="74"/>
      <c r="G377" s="74"/>
      <c r="K377" s="100"/>
    </row>
    <row r="378" spans="5:11" ht="15.75" customHeight="1">
      <c r="E378" s="74"/>
      <c r="F378" s="74"/>
      <c r="G378" s="74"/>
      <c r="K378" s="100"/>
    </row>
    <row r="379" spans="5:11" ht="15.75" customHeight="1">
      <c r="E379" s="74"/>
      <c r="F379" s="74"/>
      <c r="G379" s="74"/>
      <c r="K379" s="100"/>
    </row>
    <row r="380" spans="5:11" ht="15.75" customHeight="1">
      <c r="E380" s="74"/>
      <c r="F380" s="74"/>
      <c r="G380" s="74"/>
      <c r="K380" s="100"/>
    </row>
    <row r="381" spans="5:11" ht="15.75" customHeight="1">
      <c r="E381" s="74"/>
      <c r="F381" s="74"/>
      <c r="G381" s="74"/>
      <c r="K381" s="100"/>
    </row>
    <row r="382" spans="5:11" ht="15.75" customHeight="1">
      <c r="E382" s="74"/>
      <c r="F382" s="74"/>
      <c r="G382" s="74"/>
      <c r="K382" s="100"/>
    </row>
    <row r="383" spans="5:11" ht="15.75" customHeight="1">
      <c r="E383" s="74"/>
      <c r="F383" s="74"/>
      <c r="G383" s="74"/>
      <c r="K383" s="100"/>
    </row>
    <row r="384" spans="5:11" ht="15.75" customHeight="1">
      <c r="E384" s="74"/>
      <c r="F384" s="74"/>
      <c r="G384" s="74"/>
      <c r="K384" s="100"/>
    </row>
    <row r="385" spans="5:11" ht="15.75" customHeight="1">
      <c r="E385" s="74"/>
      <c r="F385" s="74"/>
      <c r="G385" s="74"/>
      <c r="K385" s="100"/>
    </row>
    <row r="386" spans="5:11" ht="15.75" customHeight="1">
      <c r="E386" s="74"/>
      <c r="F386" s="74"/>
      <c r="G386" s="74"/>
      <c r="K386" s="100"/>
    </row>
    <row r="387" spans="5:11" ht="15.75" customHeight="1">
      <c r="E387" s="74"/>
      <c r="F387" s="74"/>
      <c r="G387" s="74"/>
      <c r="K387" s="100"/>
    </row>
    <row r="388" spans="5:11" ht="15.75" customHeight="1">
      <c r="E388" s="74"/>
      <c r="F388" s="74"/>
      <c r="G388" s="74"/>
      <c r="K388" s="100"/>
    </row>
    <row r="389" spans="5:11" ht="15.75" customHeight="1">
      <c r="E389" s="74"/>
      <c r="F389" s="74"/>
      <c r="G389" s="74"/>
      <c r="K389" s="100"/>
    </row>
    <row r="390" spans="5:11" ht="15.75" customHeight="1">
      <c r="E390" s="74"/>
      <c r="F390" s="74"/>
      <c r="G390" s="74"/>
      <c r="K390" s="100"/>
    </row>
    <row r="391" spans="5:11" ht="15.75" customHeight="1">
      <c r="E391" s="74"/>
      <c r="F391" s="74"/>
      <c r="G391" s="74"/>
      <c r="K391" s="100"/>
    </row>
    <row r="392" spans="5:11" ht="15.75" customHeight="1">
      <c r="E392" s="74"/>
      <c r="F392" s="74"/>
      <c r="G392" s="74"/>
      <c r="K392" s="100"/>
    </row>
    <row r="393" spans="5:11" ht="15.75" customHeight="1">
      <c r="E393" s="74"/>
      <c r="F393" s="74"/>
      <c r="G393" s="74"/>
      <c r="K393" s="100"/>
    </row>
    <row r="394" spans="5:11" ht="15.75" customHeight="1">
      <c r="E394" s="74"/>
      <c r="F394" s="74"/>
      <c r="G394" s="74"/>
      <c r="K394" s="100"/>
    </row>
    <row r="395" spans="5:11" ht="15.75" customHeight="1">
      <c r="E395" s="74"/>
      <c r="F395" s="74"/>
      <c r="G395" s="74"/>
      <c r="K395" s="100"/>
    </row>
    <row r="396" spans="5:11" ht="15.75" customHeight="1">
      <c r="E396" s="74"/>
      <c r="F396" s="74"/>
      <c r="G396" s="74"/>
      <c r="K396" s="100"/>
    </row>
    <row r="397" spans="5:11" ht="15.75" customHeight="1">
      <c r="E397" s="74"/>
      <c r="F397" s="74"/>
      <c r="G397" s="74"/>
      <c r="K397" s="100"/>
    </row>
    <row r="398" spans="5:11" ht="15.75" customHeight="1">
      <c r="E398" s="74"/>
      <c r="F398" s="74"/>
      <c r="G398" s="74"/>
      <c r="K398" s="100"/>
    </row>
    <row r="399" spans="5:11" ht="15.75" customHeight="1">
      <c r="E399" s="74"/>
      <c r="F399" s="74"/>
      <c r="G399" s="74"/>
      <c r="K399" s="100"/>
    </row>
    <row r="400" spans="5:11" ht="15.75" customHeight="1">
      <c r="E400" s="74"/>
      <c r="F400" s="74"/>
      <c r="G400" s="74"/>
      <c r="K400" s="100"/>
    </row>
    <row r="401" spans="5:11" ht="15.75" customHeight="1">
      <c r="E401" s="74"/>
      <c r="F401" s="74"/>
      <c r="G401" s="74"/>
      <c r="K401" s="100"/>
    </row>
    <row r="402" spans="5:11" ht="15.75" customHeight="1">
      <c r="E402" s="74"/>
      <c r="F402" s="74"/>
      <c r="G402" s="74"/>
      <c r="K402" s="100"/>
    </row>
    <row r="403" spans="5:11" ht="15.75" customHeight="1">
      <c r="E403" s="74"/>
      <c r="F403" s="74"/>
      <c r="G403" s="74"/>
      <c r="K403" s="100"/>
    </row>
    <row r="404" spans="5:11" ht="15.75" customHeight="1">
      <c r="E404" s="74"/>
      <c r="F404" s="74"/>
      <c r="G404" s="74"/>
      <c r="K404" s="100"/>
    </row>
    <row r="405" spans="5:11" ht="15.75" customHeight="1">
      <c r="E405" s="74"/>
      <c r="F405" s="74"/>
      <c r="G405" s="74"/>
      <c r="K405" s="100"/>
    </row>
    <row r="406" spans="5:11" ht="15.75" customHeight="1">
      <c r="E406" s="74"/>
      <c r="F406" s="74"/>
      <c r="G406" s="74"/>
      <c r="K406" s="100"/>
    </row>
    <row r="407" spans="5:11" ht="15.75" customHeight="1">
      <c r="E407" s="74"/>
      <c r="F407" s="74"/>
      <c r="G407" s="74"/>
      <c r="K407" s="100"/>
    </row>
    <row r="408" spans="5:11" ht="15.75" customHeight="1">
      <c r="E408" s="74"/>
      <c r="F408" s="74"/>
      <c r="G408" s="74"/>
      <c r="K408" s="100"/>
    </row>
    <row r="409" spans="5:11" ht="15.75" customHeight="1">
      <c r="E409" s="74"/>
      <c r="F409" s="74"/>
      <c r="G409" s="74"/>
      <c r="K409" s="100"/>
    </row>
    <row r="410" spans="5:11" ht="15.75" customHeight="1">
      <c r="E410" s="74"/>
      <c r="F410" s="74"/>
      <c r="G410" s="74"/>
      <c r="K410" s="100"/>
    </row>
    <row r="411" spans="5:11" ht="15.75" customHeight="1">
      <c r="E411" s="74"/>
      <c r="F411" s="74"/>
      <c r="G411" s="74"/>
      <c r="K411" s="100"/>
    </row>
    <row r="412" spans="5:11" ht="15.75" customHeight="1">
      <c r="E412" s="74"/>
      <c r="F412" s="74"/>
      <c r="G412" s="74"/>
      <c r="K412" s="100"/>
    </row>
    <row r="413" spans="5:11" ht="15.75" customHeight="1">
      <c r="E413" s="74"/>
      <c r="F413" s="74"/>
      <c r="G413" s="74"/>
      <c r="K413" s="100"/>
    </row>
    <row r="414" spans="5:11" ht="15.75" customHeight="1">
      <c r="E414" s="74"/>
      <c r="F414" s="74"/>
      <c r="G414" s="74"/>
      <c r="K414" s="100"/>
    </row>
    <row r="415" spans="5:11" ht="15.75" customHeight="1">
      <c r="E415" s="74"/>
      <c r="F415" s="74"/>
      <c r="G415" s="74"/>
      <c r="K415" s="100"/>
    </row>
    <row r="416" spans="5:11" ht="15.75" customHeight="1">
      <c r="E416" s="74"/>
      <c r="F416" s="74"/>
      <c r="G416" s="74"/>
      <c r="K416" s="100"/>
    </row>
    <row r="417" spans="5:11" ht="15.75" customHeight="1">
      <c r="E417" s="74"/>
      <c r="F417" s="74"/>
      <c r="G417" s="74"/>
      <c r="K417" s="100"/>
    </row>
    <row r="418" spans="5:11" ht="15.75" customHeight="1">
      <c r="E418" s="74"/>
      <c r="F418" s="74"/>
      <c r="G418" s="74"/>
      <c r="K418" s="100"/>
    </row>
    <row r="419" spans="5:11" ht="15.75" customHeight="1">
      <c r="E419" s="74"/>
      <c r="F419" s="74"/>
      <c r="G419" s="74"/>
      <c r="K419" s="100"/>
    </row>
    <row r="420" spans="5:11" ht="15.75" customHeight="1">
      <c r="E420" s="74"/>
      <c r="F420" s="74"/>
      <c r="G420" s="74"/>
      <c r="K420" s="100"/>
    </row>
    <row r="421" spans="5:11" ht="15.75" customHeight="1">
      <c r="E421" s="74"/>
      <c r="F421" s="74"/>
      <c r="G421" s="74"/>
      <c r="K421" s="100"/>
    </row>
    <row r="422" spans="5:11" ht="15.75" customHeight="1">
      <c r="E422" s="74"/>
      <c r="F422" s="74"/>
      <c r="G422" s="74"/>
      <c r="K422" s="100"/>
    </row>
    <row r="423" spans="5:11" ht="15.75" customHeight="1">
      <c r="E423" s="74"/>
      <c r="F423" s="74"/>
      <c r="G423" s="74"/>
      <c r="K423" s="100"/>
    </row>
    <row r="424" spans="5:11" ht="15.75" customHeight="1">
      <c r="E424" s="74"/>
      <c r="F424" s="74"/>
      <c r="G424" s="74"/>
      <c r="K424" s="100"/>
    </row>
    <row r="425" spans="5:11" ht="15.75" customHeight="1">
      <c r="E425" s="74"/>
      <c r="F425" s="74"/>
      <c r="G425" s="74"/>
      <c r="K425" s="100"/>
    </row>
    <row r="426" spans="5:11" ht="15.75" customHeight="1">
      <c r="E426" s="74"/>
      <c r="F426" s="74"/>
      <c r="G426" s="74"/>
      <c r="K426" s="100"/>
    </row>
    <row r="427" spans="5:11" ht="15.75" customHeight="1">
      <c r="E427" s="74"/>
      <c r="F427" s="74"/>
      <c r="G427" s="74"/>
      <c r="K427" s="100"/>
    </row>
    <row r="428" spans="5:11" ht="15.75" customHeight="1">
      <c r="E428" s="74"/>
      <c r="F428" s="74"/>
      <c r="G428" s="74"/>
      <c r="K428" s="100"/>
    </row>
    <row r="429" spans="5:11" ht="15.75" customHeight="1">
      <c r="E429" s="74"/>
      <c r="F429" s="74"/>
      <c r="G429" s="74"/>
      <c r="K429" s="100"/>
    </row>
    <row r="430" spans="5:11" ht="15.75" customHeight="1">
      <c r="E430" s="74"/>
      <c r="F430" s="74"/>
      <c r="G430" s="74"/>
      <c r="K430" s="100"/>
    </row>
    <row r="431" spans="5:11" ht="15.75" customHeight="1">
      <c r="E431" s="74"/>
      <c r="F431" s="74"/>
      <c r="G431" s="74"/>
      <c r="K431" s="100"/>
    </row>
    <row r="432" spans="5:11" ht="15.75" customHeight="1">
      <c r="E432" s="74"/>
      <c r="F432" s="74"/>
      <c r="G432" s="74"/>
      <c r="K432" s="100"/>
    </row>
    <row r="433" spans="5:11" ht="15.75" customHeight="1">
      <c r="E433" s="74"/>
      <c r="F433" s="74"/>
      <c r="G433" s="74"/>
      <c r="K433" s="100"/>
    </row>
    <row r="434" spans="5:11" ht="15.75" customHeight="1">
      <c r="E434" s="74"/>
      <c r="F434" s="74"/>
      <c r="G434" s="74"/>
      <c r="K434" s="100"/>
    </row>
    <row r="435" spans="5:11" ht="15.75" customHeight="1">
      <c r="E435" s="74"/>
      <c r="F435" s="74"/>
      <c r="G435" s="74"/>
      <c r="K435" s="100"/>
    </row>
    <row r="436" spans="5:11" ht="15.75" customHeight="1">
      <c r="E436" s="74"/>
      <c r="F436" s="74"/>
      <c r="G436" s="74"/>
      <c r="K436" s="100"/>
    </row>
    <row r="437" spans="5:11" ht="15.75" customHeight="1">
      <c r="E437" s="74"/>
      <c r="F437" s="74"/>
      <c r="G437" s="74"/>
      <c r="K437" s="100"/>
    </row>
    <row r="438" spans="5:11" ht="15.75" customHeight="1">
      <c r="E438" s="74"/>
      <c r="F438" s="74"/>
      <c r="G438" s="74"/>
      <c r="K438" s="100"/>
    </row>
    <row r="439" spans="5:11" ht="15.75" customHeight="1">
      <c r="E439" s="74"/>
      <c r="F439" s="74"/>
      <c r="G439" s="74"/>
      <c r="K439" s="100"/>
    </row>
    <row r="440" spans="5:11" ht="15.75" customHeight="1">
      <c r="E440" s="74"/>
      <c r="F440" s="74"/>
      <c r="G440" s="74"/>
      <c r="K440" s="100"/>
    </row>
    <row r="441" spans="5:11" ht="15.75" customHeight="1">
      <c r="E441" s="74"/>
      <c r="F441" s="74"/>
      <c r="G441" s="74"/>
      <c r="K441" s="100"/>
    </row>
    <row r="442" spans="5:11" ht="15.75" customHeight="1">
      <c r="E442" s="74"/>
      <c r="F442" s="74"/>
      <c r="G442" s="74"/>
      <c r="K442" s="100"/>
    </row>
    <row r="443" spans="5:11" ht="15.75" customHeight="1">
      <c r="E443" s="74"/>
      <c r="F443" s="74"/>
      <c r="G443" s="74"/>
      <c r="K443" s="100"/>
    </row>
    <row r="444" spans="5:11" ht="15.75" customHeight="1">
      <c r="E444" s="74"/>
      <c r="F444" s="74"/>
      <c r="G444" s="74"/>
      <c r="K444" s="100"/>
    </row>
    <row r="445" spans="5:11" ht="15.75" customHeight="1">
      <c r="E445" s="74"/>
      <c r="F445" s="74"/>
      <c r="G445" s="74"/>
      <c r="K445" s="100"/>
    </row>
    <row r="446" spans="5:11" ht="15.75" customHeight="1">
      <c r="E446" s="74"/>
      <c r="F446" s="74"/>
      <c r="G446" s="74"/>
      <c r="K446" s="100"/>
    </row>
    <row r="447" spans="5:11" ht="15.75" customHeight="1">
      <c r="E447" s="74"/>
      <c r="F447" s="74"/>
      <c r="G447" s="74"/>
      <c r="K447" s="100"/>
    </row>
    <row r="448" spans="5:11" ht="15.75" customHeight="1">
      <c r="E448" s="74"/>
      <c r="F448" s="74"/>
      <c r="G448" s="74"/>
      <c r="K448" s="100"/>
    </row>
    <row r="449" spans="5:11" ht="15.75" customHeight="1">
      <c r="E449" s="74"/>
      <c r="F449" s="74"/>
      <c r="G449" s="74"/>
      <c r="K449" s="100"/>
    </row>
    <row r="450" spans="5:11" ht="15.75" customHeight="1">
      <c r="E450" s="74"/>
      <c r="F450" s="74"/>
      <c r="G450" s="74"/>
      <c r="K450" s="100"/>
    </row>
    <row r="451" spans="5:11" ht="15.75" customHeight="1">
      <c r="E451" s="74"/>
      <c r="F451" s="74"/>
      <c r="G451" s="74"/>
      <c r="K451" s="100"/>
    </row>
    <row r="452" spans="5:11" ht="15.75" customHeight="1">
      <c r="E452" s="74"/>
      <c r="F452" s="74"/>
      <c r="G452" s="74"/>
      <c r="K452" s="100"/>
    </row>
    <row r="453" spans="5:11" ht="15.75" customHeight="1">
      <c r="E453" s="74"/>
      <c r="F453" s="74"/>
      <c r="G453" s="74"/>
      <c r="K453" s="100"/>
    </row>
    <row r="454" spans="5:11" ht="15.75" customHeight="1">
      <c r="E454" s="74"/>
      <c r="F454" s="74"/>
      <c r="G454" s="74"/>
      <c r="K454" s="100"/>
    </row>
    <row r="455" spans="5:11" ht="15.75" customHeight="1">
      <c r="E455" s="74"/>
      <c r="F455" s="74"/>
      <c r="G455" s="74"/>
      <c r="K455" s="100"/>
    </row>
    <row r="456" spans="5:11" ht="15.75" customHeight="1">
      <c r="E456" s="74"/>
      <c r="F456" s="74"/>
      <c r="G456" s="74"/>
      <c r="K456" s="100"/>
    </row>
    <row r="457" spans="5:11" ht="15.75" customHeight="1">
      <c r="E457" s="74"/>
      <c r="F457" s="74"/>
      <c r="G457" s="74"/>
      <c r="K457" s="100"/>
    </row>
    <row r="458" spans="5:11" ht="15.75" customHeight="1">
      <c r="E458" s="74"/>
      <c r="F458" s="74"/>
      <c r="G458" s="74"/>
      <c r="K458" s="100"/>
    </row>
    <row r="459" spans="5:11" ht="15.75" customHeight="1">
      <c r="E459" s="74"/>
      <c r="F459" s="74"/>
      <c r="G459" s="74"/>
      <c r="K459" s="100"/>
    </row>
    <row r="460" spans="5:11" ht="15.75" customHeight="1">
      <c r="E460" s="74"/>
      <c r="F460" s="74"/>
      <c r="G460" s="74"/>
      <c r="K460" s="100"/>
    </row>
    <row r="461" spans="5:11" ht="15.75" customHeight="1">
      <c r="E461" s="74"/>
      <c r="F461" s="74"/>
      <c r="G461" s="74"/>
      <c r="K461" s="100"/>
    </row>
    <row r="462" spans="5:11" ht="15.75" customHeight="1">
      <c r="E462" s="74"/>
      <c r="F462" s="74"/>
      <c r="G462" s="74"/>
      <c r="K462" s="100"/>
    </row>
    <row r="463" spans="5:11" ht="15.75" customHeight="1">
      <c r="E463" s="74"/>
      <c r="F463" s="74"/>
      <c r="G463" s="74"/>
      <c r="K463" s="100"/>
    </row>
    <row r="464" spans="5:11" ht="15.75" customHeight="1">
      <c r="E464" s="74"/>
      <c r="F464" s="74"/>
      <c r="G464" s="74"/>
      <c r="K464" s="100"/>
    </row>
    <row r="465" spans="5:11" ht="15.75" customHeight="1">
      <c r="E465" s="74"/>
      <c r="F465" s="74"/>
      <c r="G465" s="74"/>
      <c r="K465" s="100"/>
    </row>
    <row r="466" spans="5:11" ht="15.75" customHeight="1">
      <c r="E466" s="74"/>
      <c r="F466" s="74"/>
      <c r="G466" s="74"/>
      <c r="K466" s="100"/>
    </row>
    <row r="467" spans="5:11" ht="15.75" customHeight="1">
      <c r="E467" s="74"/>
      <c r="F467" s="74"/>
      <c r="G467" s="74"/>
      <c r="K467" s="100"/>
    </row>
    <row r="468" spans="5:11" ht="15.75" customHeight="1">
      <c r="E468" s="74"/>
      <c r="F468" s="74"/>
      <c r="G468" s="74"/>
      <c r="K468" s="100"/>
    </row>
    <row r="469" spans="5:11" ht="15.75" customHeight="1">
      <c r="E469" s="74"/>
      <c r="F469" s="74"/>
      <c r="G469" s="74"/>
      <c r="K469" s="100"/>
    </row>
    <row r="470" spans="5:11" ht="15.75" customHeight="1">
      <c r="E470" s="74"/>
      <c r="F470" s="74"/>
      <c r="G470" s="74"/>
      <c r="K470" s="100"/>
    </row>
    <row r="471" spans="5:11" ht="15.75" customHeight="1">
      <c r="E471" s="74"/>
      <c r="F471" s="74"/>
      <c r="G471" s="74"/>
      <c r="K471" s="100"/>
    </row>
    <row r="472" spans="5:11" ht="15.75" customHeight="1">
      <c r="E472" s="74"/>
      <c r="F472" s="74"/>
      <c r="G472" s="74"/>
      <c r="K472" s="100"/>
    </row>
    <row r="473" spans="5:11" ht="15.75" customHeight="1">
      <c r="E473" s="74"/>
      <c r="F473" s="74"/>
      <c r="G473" s="74"/>
      <c r="K473" s="100"/>
    </row>
    <row r="474" spans="5:11" ht="15.75" customHeight="1">
      <c r="E474" s="74"/>
      <c r="F474" s="74"/>
      <c r="G474" s="74"/>
      <c r="K474" s="100"/>
    </row>
    <row r="475" spans="5:11" ht="15.75" customHeight="1">
      <c r="E475" s="74"/>
      <c r="F475" s="74"/>
      <c r="G475" s="74"/>
      <c r="K475" s="100"/>
    </row>
    <row r="476" spans="5:11" ht="15.75" customHeight="1">
      <c r="E476" s="74"/>
      <c r="F476" s="74"/>
      <c r="G476" s="74"/>
      <c r="K476" s="100"/>
    </row>
    <row r="477" spans="5:11" ht="15.75" customHeight="1">
      <c r="E477" s="74"/>
      <c r="F477" s="74"/>
      <c r="G477" s="74"/>
      <c r="K477" s="100"/>
    </row>
    <row r="478" spans="5:11" ht="15.75" customHeight="1">
      <c r="E478" s="74"/>
      <c r="F478" s="74"/>
      <c r="G478" s="74"/>
      <c r="K478" s="100"/>
    </row>
    <row r="479" spans="5:11" ht="15.75" customHeight="1">
      <c r="E479" s="74"/>
      <c r="F479" s="74"/>
      <c r="G479" s="74"/>
      <c r="K479" s="100"/>
    </row>
    <row r="480" spans="5:11" ht="15.75" customHeight="1">
      <c r="E480" s="74"/>
      <c r="F480" s="74"/>
      <c r="G480" s="74"/>
      <c r="K480" s="100"/>
    </row>
    <row r="481" spans="5:11" ht="15.75" customHeight="1">
      <c r="E481" s="74"/>
      <c r="F481" s="74"/>
      <c r="G481" s="74"/>
      <c r="K481" s="100"/>
    </row>
    <row r="482" spans="5:11" ht="15.75" customHeight="1">
      <c r="E482" s="74"/>
      <c r="F482" s="74"/>
      <c r="G482" s="74"/>
      <c r="K482" s="100"/>
    </row>
    <row r="483" spans="5:11" ht="15.75" customHeight="1">
      <c r="E483" s="74"/>
      <c r="F483" s="74"/>
      <c r="G483" s="74"/>
      <c r="K483" s="100"/>
    </row>
    <row r="484" spans="5:11" ht="15.75" customHeight="1">
      <c r="E484" s="74"/>
      <c r="F484" s="74"/>
      <c r="G484" s="74"/>
      <c r="K484" s="100"/>
    </row>
    <row r="485" spans="5:11" ht="15.75" customHeight="1">
      <c r="E485" s="74"/>
      <c r="F485" s="74"/>
      <c r="G485" s="74"/>
      <c r="K485" s="100"/>
    </row>
    <row r="486" spans="5:11" ht="15.75" customHeight="1">
      <c r="E486" s="74"/>
      <c r="F486" s="74"/>
      <c r="G486" s="74"/>
      <c r="K486" s="100"/>
    </row>
    <row r="487" spans="5:11" ht="15.75" customHeight="1">
      <c r="E487" s="74"/>
      <c r="F487" s="74"/>
      <c r="G487" s="74"/>
      <c r="K487" s="100"/>
    </row>
    <row r="488" spans="5:11" ht="15.75" customHeight="1">
      <c r="E488" s="74"/>
      <c r="F488" s="74"/>
      <c r="G488" s="74"/>
      <c r="K488" s="100"/>
    </row>
    <row r="489" spans="5:11" ht="15.75" customHeight="1">
      <c r="E489" s="74"/>
      <c r="F489" s="74"/>
      <c r="G489" s="74"/>
      <c r="K489" s="100"/>
    </row>
    <row r="490" spans="5:11" ht="15.75" customHeight="1">
      <c r="E490" s="74"/>
      <c r="F490" s="74"/>
      <c r="G490" s="74"/>
      <c r="K490" s="100"/>
    </row>
    <row r="491" spans="5:11" ht="15.75" customHeight="1">
      <c r="E491" s="74"/>
      <c r="F491" s="74"/>
      <c r="G491" s="74"/>
      <c r="K491" s="100"/>
    </row>
    <row r="492" spans="5:11" ht="15.75" customHeight="1">
      <c r="E492" s="74"/>
      <c r="F492" s="74"/>
      <c r="G492" s="74"/>
      <c r="K492" s="100"/>
    </row>
    <row r="493" spans="5:11" ht="15.75" customHeight="1">
      <c r="E493" s="74"/>
      <c r="F493" s="74"/>
      <c r="G493" s="74"/>
      <c r="K493" s="100"/>
    </row>
    <row r="494" spans="5:11" ht="15.75" customHeight="1">
      <c r="E494" s="74"/>
      <c r="F494" s="74"/>
      <c r="G494" s="74"/>
      <c r="K494" s="100"/>
    </row>
    <row r="495" spans="5:11" ht="15.75" customHeight="1">
      <c r="E495" s="74"/>
      <c r="F495" s="74"/>
      <c r="G495" s="74"/>
      <c r="K495" s="100"/>
    </row>
    <row r="496" spans="5:11" ht="15.75" customHeight="1">
      <c r="E496" s="74"/>
      <c r="F496" s="74"/>
      <c r="G496" s="74"/>
      <c r="K496" s="100"/>
    </row>
    <row r="497" spans="5:11" ht="15.75" customHeight="1">
      <c r="E497" s="74"/>
      <c r="F497" s="74"/>
      <c r="G497" s="74"/>
      <c r="K497" s="100"/>
    </row>
    <row r="498" spans="5:11" ht="15.75" customHeight="1">
      <c r="E498" s="74"/>
      <c r="F498" s="74"/>
      <c r="G498" s="74"/>
      <c r="K498" s="100"/>
    </row>
    <row r="499" spans="5:11" ht="15.75" customHeight="1">
      <c r="E499" s="74"/>
      <c r="F499" s="74"/>
      <c r="G499" s="74"/>
      <c r="K499" s="100"/>
    </row>
    <row r="500" spans="5:11" ht="15.75" customHeight="1">
      <c r="E500" s="74"/>
      <c r="F500" s="74"/>
      <c r="G500" s="74"/>
      <c r="K500" s="100"/>
    </row>
    <row r="501" spans="5:11" ht="15.75" customHeight="1">
      <c r="E501" s="74"/>
      <c r="F501" s="74"/>
      <c r="G501" s="74"/>
      <c r="K501" s="100"/>
    </row>
    <row r="502" spans="5:11" ht="15.75" customHeight="1">
      <c r="E502" s="74"/>
      <c r="F502" s="74"/>
      <c r="G502" s="74"/>
      <c r="K502" s="100"/>
    </row>
    <row r="503" spans="5:11" ht="15.75" customHeight="1">
      <c r="E503" s="74"/>
      <c r="F503" s="74"/>
      <c r="G503" s="74"/>
      <c r="K503" s="100"/>
    </row>
    <row r="504" spans="5:11" ht="15.75" customHeight="1">
      <c r="E504" s="74"/>
      <c r="F504" s="74"/>
      <c r="G504" s="74"/>
      <c r="K504" s="100"/>
    </row>
    <row r="505" spans="5:11" ht="15.75" customHeight="1">
      <c r="E505" s="74"/>
      <c r="F505" s="74"/>
      <c r="G505" s="74"/>
      <c r="K505" s="100"/>
    </row>
    <row r="506" spans="5:11" ht="15.75" customHeight="1">
      <c r="E506" s="74"/>
      <c r="F506" s="74"/>
      <c r="G506" s="74"/>
      <c r="K506" s="100"/>
    </row>
    <row r="507" spans="5:11" ht="15.75" customHeight="1">
      <c r="E507" s="74"/>
      <c r="F507" s="74"/>
      <c r="G507" s="74"/>
      <c r="K507" s="100"/>
    </row>
    <row r="508" spans="5:11" ht="15.75" customHeight="1">
      <c r="E508" s="74"/>
      <c r="F508" s="74"/>
      <c r="G508" s="74"/>
      <c r="K508" s="100"/>
    </row>
    <row r="509" spans="5:11" ht="15.75" customHeight="1">
      <c r="E509" s="74"/>
      <c r="F509" s="74"/>
      <c r="G509" s="74"/>
      <c r="K509" s="100"/>
    </row>
    <row r="510" spans="5:11" ht="15.75" customHeight="1">
      <c r="E510" s="74"/>
      <c r="F510" s="74"/>
      <c r="G510" s="74"/>
      <c r="K510" s="100"/>
    </row>
    <row r="511" spans="5:11" ht="15.75" customHeight="1">
      <c r="E511" s="74"/>
      <c r="F511" s="74"/>
      <c r="G511" s="74"/>
      <c r="K511" s="100"/>
    </row>
    <row r="512" spans="5:11" ht="15.75" customHeight="1">
      <c r="E512" s="74"/>
      <c r="F512" s="74"/>
      <c r="G512" s="74"/>
      <c r="K512" s="100"/>
    </row>
    <row r="513" spans="5:11" ht="15.75" customHeight="1">
      <c r="E513" s="74"/>
      <c r="F513" s="74"/>
      <c r="G513" s="74"/>
      <c r="K513" s="100"/>
    </row>
    <row r="514" spans="5:11" ht="15.75" customHeight="1">
      <c r="E514" s="74"/>
      <c r="F514" s="74"/>
      <c r="G514" s="74"/>
      <c r="K514" s="100"/>
    </row>
    <row r="515" spans="5:11" ht="15.75" customHeight="1">
      <c r="E515" s="74"/>
      <c r="F515" s="74"/>
      <c r="G515" s="74"/>
      <c r="K515" s="100"/>
    </row>
    <row r="516" spans="5:11" ht="15.75" customHeight="1">
      <c r="E516" s="74"/>
      <c r="F516" s="74"/>
      <c r="G516" s="74"/>
      <c r="K516" s="100"/>
    </row>
    <row r="517" spans="5:11" ht="15.75" customHeight="1">
      <c r="E517" s="74"/>
      <c r="F517" s="74"/>
      <c r="G517" s="74"/>
      <c r="K517" s="100"/>
    </row>
    <row r="518" spans="5:11" ht="15.75" customHeight="1">
      <c r="E518" s="74"/>
      <c r="F518" s="74"/>
      <c r="G518" s="74"/>
      <c r="K518" s="100"/>
    </row>
    <row r="519" spans="5:11" ht="15.75" customHeight="1">
      <c r="E519" s="74"/>
      <c r="F519" s="74"/>
      <c r="G519" s="74"/>
      <c r="K519" s="100"/>
    </row>
    <row r="520" spans="5:11" ht="15.75" customHeight="1">
      <c r="E520" s="74"/>
      <c r="F520" s="74"/>
      <c r="G520" s="74"/>
      <c r="K520" s="100"/>
    </row>
    <row r="521" spans="5:11" ht="15.75" customHeight="1">
      <c r="E521" s="74"/>
      <c r="F521" s="74"/>
      <c r="G521" s="74"/>
      <c r="K521" s="100"/>
    </row>
    <row r="522" spans="5:11" ht="15.75" customHeight="1">
      <c r="E522" s="74"/>
      <c r="F522" s="74"/>
      <c r="G522" s="74"/>
      <c r="K522" s="100"/>
    </row>
    <row r="523" spans="5:11" ht="15.75" customHeight="1">
      <c r="E523" s="74"/>
      <c r="F523" s="74"/>
      <c r="G523" s="74"/>
      <c r="K523" s="100"/>
    </row>
    <row r="524" spans="5:11" ht="15.75" customHeight="1">
      <c r="E524" s="74"/>
      <c r="F524" s="74"/>
      <c r="G524" s="74"/>
      <c r="K524" s="100"/>
    </row>
    <row r="525" spans="5:11" ht="15.75" customHeight="1">
      <c r="E525" s="74"/>
      <c r="F525" s="74"/>
      <c r="G525" s="74"/>
      <c r="K525" s="100"/>
    </row>
    <row r="526" spans="5:11" ht="15.75" customHeight="1">
      <c r="E526" s="74"/>
      <c r="F526" s="74"/>
      <c r="G526" s="74"/>
      <c r="K526" s="100"/>
    </row>
    <row r="527" spans="5:11" ht="15.75" customHeight="1">
      <c r="E527" s="74"/>
      <c r="F527" s="74"/>
      <c r="G527" s="74"/>
      <c r="K527" s="100"/>
    </row>
    <row r="528" spans="5:11" ht="15.75" customHeight="1">
      <c r="E528" s="74"/>
      <c r="F528" s="74"/>
      <c r="G528" s="74"/>
      <c r="K528" s="100"/>
    </row>
    <row r="529" spans="5:11" ht="15.75" customHeight="1">
      <c r="E529" s="74"/>
      <c r="F529" s="74"/>
      <c r="G529" s="74"/>
      <c r="K529" s="100"/>
    </row>
    <row r="530" spans="5:11" ht="15.75" customHeight="1">
      <c r="E530" s="74"/>
      <c r="F530" s="74"/>
      <c r="G530" s="74"/>
      <c r="K530" s="100"/>
    </row>
    <row r="531" spans="5:11" ht="15.75" customHeight="1">
      <c r="E531" s="74"/>
      <c r="F531" s="74"/>
      <c r="G531" s="74"/>
      <c r="K531" s="100"/>
    </row>
    <row r="532" spans="5:11" ht="15.75" customHeight="1">
      <c r="E532" s="74"/>
      <c r="F532" s="74"/>
      <c r="G532" s="74"/>
      <c r="K532" s="100"/>
    </row>
    <row r="533" spans="5:11" ht="15.75" customHeight="1">
      <c r="E533" s="74"/>
      <c r="F533" s="74"/>
      <c r="G533" s="74"/>
      <c r="K533" s="100"/>
    </row>
    <row r="534" spans="5:11" ht="15.75" customHeight="1">
      <c r="E534" s="74"/>
      <c r="F534" s="74"/>
      <c r="G534" s="74"/>
      <c r="K534" s="100"/>
    </row>
    <row r="535" spans="5:11" ht="15.75" customHeight="1">
      <c r="E535" s="74"/>
      <c r="F535" s="74"/>
      <c r="G535" s="74"/>
      <c r="K535" s="100"/>
    </row>
    <row r="536" spans="5:11" ht="15.75" customHeight="1">
      <c r="E536" s="74"/>
      <c r="F536" s="74"/>
      <c r="G536" s="74"/>
      <c r="K536" s="100"/>
    </row>
    <row r="537" spans="5:11" ht="15.75" customHeight="1">
      <c r="E537" s="74"/>
      <c r="F537" s="74"/>
      <c r="G537" s="74"/>
      <c r="K537" s="100"/>
    </row>
    <row r="538" spans="5:11" ht="15.75" customHeight="1">
      <c r="E538" s="74"/>
      <c r="F538" s="74"/>
      <c r="G538" s="74"/>
      <c r="K538" s="100"/>
    </row>
    <row r="539" spans="5:11" ht="15.75" customHeight="1">
      <c r="E539" s="74"/>
      <c r="F539" s="74"/>
      <c r="G539" s="74"/>
      <c r="K539" s="100"/>
    </row>
    <row r="540" spans="5:11" ht="15.75" customHeight="1">
      <c r="E540" s="74"/>
      <c r="F540" s="74"/>
      <c r="G540" s="74"/>
      <c r="K540" s="100"/>
    </row>
    <row r="541" spans="5:11" ht="15.75" customHeight="1">
      <c r="E541" s="74"/>
      <c r="F541" s="74"/>
      <c r="G541" s="74"/>
      <c r="K541" s="100"/>
    </row>
    <row r="542" spans="5:11" ht="15.75" customHeight="1">
      <c r="E542" s="74"/>
      <c r="F542" s="74"/>
      <c r="G542" s="74"/>
      <c r="K542" s="100"/>
    </row>
    <row r="543" spans="5:11" ht="15.75" customHeight="1">
      <c r="E543" s="74"/>
      <c r="F543" s="74"/>
      <c r="G543" s="74"/>
      <c r="K543" s="100"/>
    </row>
    <row r="544" spans="5:11" ht="15.75" customHeight="1">
      <c r="E544" s="74"/>
      <c r="F544" s="74"/>
      <c r="G544" s="74"/>
      <c r="K544" s="100"/>
    </row>
    <row r="545" spans="5:11" ht="15.75" customHeight="1">
      <c r="E545" s="74"/>
      <c r="F545" s="74"/>
      <c r="G545" s="74"/>
      <c r="K545" s="100"/>
    </row>
    <row r="546" spans="5:11" ht="15.75" customHeight="1">
      <c r="E546" s="74"/>
      <c r="F546" s="74"/>
      <c r="G546" s="74"/>
      <c r="K546" s="100"/>
    </row>
    <row r="547" spans="5:11" ht="15.75" customHeight="1">
      <c r="E547" s="74"/>
      <c r="F547" s="74"/>
      <c r="G547" s="74"/>
      <c r="K547" s="100"/>
    </row>
    <row r="548" spans="5:11" ht="15.75" customHeight="1">
      <c r="E548" s="74"/>
      <c r="F548" s="74"/>
      <c r="G548" s="74"/>
      <c r="K548" s="100"/>
    </row>
    <row r="549" spans="5:11" ht="15.75" customHeight="1">
      <c r="E549" s="74"/>
      <c r="F549" s="74"/>
      <c r="G549" s="74"/>
      <c r="K549" s="100"/>
    </row>
    <row r="550" spans="5:11" ht="15.75" customHeight="1">
      <c r="E550" s="74"/>
      <c r="F550" s="74"/>
      <c r="G550" s="74"/>
      <c r="K550" s="100"/>
    </row>
    <row r="551" spans="5:11" ht="15.75" customHeight="1">
      <c r="E551" s="74"/>
      <c r="F551" s="74"/>
      <c r="G551" s="74"/>
      <c r="K551" s="100"/>
    </row>
    <row r="552" spans="5:11" ht="15.75" customHeight="1">
      <c r="E552" s="74"/>
      <c r="F552" s="74"/>
      <c r="G552" s="74"/>
      <c r="K552" s="100"/>
    </row>
    <row r="553" spans="5:11" ht="15.75" customHeight="1">
      <c r="E553" s="74"/>
      <c r="F553" s="74"/>
      <c r="G553" s="74"/>
      <c r="K553" s="100"/>
    </row>
    <row r="554" spans="5:11" ht="15.75" customHeight="1">
      <c r="E554" s="74"/>
      <c r="F554" s="74"/>
      <c r="G554" s="74"/>
      <c r="K554" s="100"/>
    </row>
    <row r="555" spans="5:11" ht="15.75" customHeight="1">
      <c r="E555" s="74"/>
      <c r="F555" s="74"/>
      <c r="G555" s="74"/>
      <c r="K555" s="100"/>
    </row>
    <row r="556" spans="5:11" ht="15.75" customHeight="1">
      <c r="E556" s="74"/>
      <c r="F556" s="74"/>
      <c r="G556" s="74"/>
      <c r="K556" s="100"/>
    </row>
    <row r="557" spans="5:11" ht="15.75" customHeight="1">
      <c r="E557" s="74"/>
      <c r="F557" s="74"/>
      <c r="G557" s="74"/>
      <c r="K557" s="100"/>
    </row>
    <row r="558" spans="5:11" ht="15.75" customHeight="1">
      <c r="E558" s="74"/>
      <c r="F558" s="74"/>
      <c r="G558" s="74"/>
      <c r="K558" s="100"/>
    </row>
    <row r="559" spans="5:11" ht="15.75" customHeight="1">
      <c r="E559" s="74"/>
      <c r="F559" s="74"/>
      <c r="G559" s="74"/>
      <c r="K559" s="100"/>
    </row>
    <row r="560" spans="5:11" ht="15.75" customHeight="1">
      <c r="E560" s="74"/>
      <c r="F560" s="74"/>
      <c r="G560" s="74"/>
      <c r="K560" s="100"/>
    </row>
    <row r="561" spans="5:11" ht="15.75" customHeight="1">
      <c r="E561" s="74"/>
      <c r="F561" s="74"/>
      <c r="G561" s="74"/>
      <c r="K561" s="100"/>
    </row>
    <row r="562" spans="5:11" ht="15.75" customHeight="1">
      <c r="E562" s="74"/>
      <c r="F562" s="74"/>
      <c r="G562" s="74"/>
      <c r="K562" s="100"/>
    </row>
    <row r="563" spans="5:11" ht="15.75" customHeight="1">
      <c r="E563" s="74"/>
      <c r="F563" s="74"/>
      <c r="G563" s="74"/>
      <c r="K563" s="100"/>
    </row>
    <row r="564" spans="5:11" ht="15.75" customHeight="1">
      <c r="E564" s="74"/>
      <c r="F564" s="74"/>
      <c r="G564" s="74"/>
      <c r="K564" s="100"/>
    </row>
    <row r="565" spans="5:11" ht="15.75" customHeight="1">
      <c r="E565" s="74"/>
      <c r="F565" s="74"/>
      <c r="G565" s="74"/>
      <c r="K565" s="100"/>
    </row>
    <row r="566" spans="5:11" ht="15.75" customHeight="1">
      <c r="E566" s="74"/>
      <c r="F566" s="74"/>
      <c r="G566" s="74"/>
      <c r="K566" s="100"/>
    </row>
    <row r="567" spans="5:11" ht="15.75" customHeight="1">
      <c r="E567" s="74"/>
      <c r="F567" s="74"/>
      <c r="G567" s="74"/>
      <c r="K567" s="100"/>
    </row>
    <row r="568" spans="5:11" ht="15.75" customHeight="1">
      <c r="E568" s="74"/>
      <c r="F568" s="74"/>
      <c r="G568" s="74"/>
      <c r="K568" s="100"/>
    </row>
    <row r="569" spans="5:11" ht="15.75" customHeight="1">
      <c r="E569" s="74"/>
      <c r="F569" s="74"/>
      <c r="G569" s="74"/>
      <c r="K569" s="100"/>
    </row>
    <row r="570" spans="5:11" ht="15.75" customHeight="1">
      <c r="E570" s="74"/>
      <c r="F570" s="74"/>
      <c r="G570" s="74"/>
      <c r="K570" s="100"/>
    </row>
    <row r="571" spans="5:11" ht="15.75" customHeight="1">
      <c r="E571" s="74"/>
      <c r="F571" s="74"/>
      <c r="G571" s="74"/>
      <c r="K571" s="100"/>
    </row>
    <row r="572" spans="5:11" ht="15.75" customHeight="1">
      <c r="E572" s="74"/>
      <c r="F572" s="74"/>
      <c r="G572" s="74"/>
      <c r="K572" s="100"/>
    </row>
    <row r="573" spans="5:11" ht="15.75" customHeight="1">
      <c r="E573" s="74"/>
      <c r="F573" s="74"/>
      <c r="G573" s="74"/>
      <c r="K573" s="100"/>
    </row>
    <row r="574" spans="5:11" ht="15.75" customHeight="1">
      <c r="E574" s="74"/>
      <c r="F574" s="74"/>
      <c r="G574" s="74"/>
      <c r="K574" s="100"/>
    </row>
    <row r="575" spans="5:11" ht="15.75" customHeight="1">
      <c r="E575" s="74"/>
      <c r="F575" s="74"/>
      <c r="G575" s="74"/>
      <c r="K575" s="100"/>
    </row>
    <row r="576" spans="5:11" ht="15.75" customHeight="1">
      <c r="E576" s="74"/>
      <c r="F576" s="74"/>
      <c r="G576" s="74"/>
      <c r="K576" s="100"/>
    </row>
    <row r="577" spans="5:11" ht="15.75" customHeight="1">
      <c r="E577" s="74"/>
      <c r="F577" s="74"/>
      <c r="G577" s="74"/>
      <c r="K577" s="100"/>
    </row>
    <row r="578" spans="5:11" ht="15.75" customHeight="1">
      <c r="E578" s="74"/>
      <c r="F578" s="74"/>
      <c r="G578" s="74"/>
      <c r="K578" s="100"/>
    </row>
    <row r="579" spans="5:11" ht="15.75" customHeight="1">
      <c r="E579" s="74"/>
      <c r="F579" s="74"/>
      <c r="G579" s="74"/>
      <c r="K579" s="100"/>
    </row>
    <row r="580" spans="5:11" ht="15.75" customHeight="1">
      <c r="E580" s="74"/>
      <c r="F580" s="74"/>
      <c r="G580" s="74"/>
      <c r="K580" s="100"/>
    </row>
    <row r="581" spans="5:11" ht="15.75" customHeight="1">
      <c r="E581" s="74"/>
      <c r="F581" s="74"/>
      <c r="G581" s="74"/>
      <c r="K581" s="100"/>
    </row>
    <row r="582" spans="5:11" ht="15.75" customHeight="1">
      <c r="E582" s="74"/>
      <c r="F582" s="74"/>
      <c r="G582" s="74"/>
      <c r="K582" s="100"/>
    </row>
    <row r="583" spans="5:11" ht="15.75" customHeight="1">
      <c r="E583" s="74"/>
      <c r="F583" s="74"/>
      <c r="G583" s="74"/>
      <c r="K583" s="100"/>
    </row>
    <row r="584" spans="5:11" ht="15.75" customHeight="1">
      <c r="E584" s="74"/>
      <c r="F584" s="74"/>
      <c r="G584" s="74"/>
      <c r="K584" s="100"/>
    </row>
    <row r="585" spans="5:11" ht="15.75" customHeight="1">
      <c r="E585" s="74"/>
      <c r="F585" s="74"/>
      <c r="G585" s="74"/>
      <c r="K585" s="100"/>
    </row>
    <row r="586" spans="5:11" ht="15.75" customHeight="1">
      <c r="E586" s="74"/>
      <c r="F586" s="74"/>
      <c r="G586" s="74"/>
      <c r="K586" s="100"/>
    </row>
    <row r="587" spans="5:11" ht="15.75" customHeight="1">
      <c r="E587" s="74"/>
      <c r="F587" s="74"/>
      <c r="G587" s="74"/>
      <c r="K587" s="100"/>
    </row>
    <row r="588" spans="5:11" ht="15.75" customHeight="1">
      <c r="E588" s="74"/>
      <c r="F588" s="74"/>
      <c r="G588" s="74"/>
      <c r="K588" s="100"/>
    </row>
    <row r="589" spans="5:11" ht="15.75" customHeight="1">
      <c r="E589" s="74"/>
      <c r="F589" s="74"/>
      <c r="G589" s="74"/>
      <c r="K589" s="100"/>
    </row>
    <row r="590" spans="5:11" ht="15.75" customHeight="1">
      <c r="E590" s="74"/>
      <c r="F590" s="74"/>
      <c r="G590" s="74"/>
      <c r="K590" s="100"/>
    </row>
    <row r="591" spans="5:11" ht="15.75" customHeight="1">
      <c r="E591" s="74"/>
      <c r="F591" s="74"/>
      <c r="G591" s="74"/>
      <c r="K591" s="100"/>
    </row>
    <row r="592" spans="5:11" ht="15.75" customHeight="1">
      <c r="E592" s="74"/>
      <c r="F592" s="74"/>
      <c r="G592" s="74"/>
      <c r="K592" s="100"/>
    </row>
    <row r="593" spans="5:11" ht="15.75" customHeight="1">
      <c r="E593" s="74"/>
      <c r="F593" s="74"/>
      <c r="G593" s="74"/>
      <c r="K593" s="100"/>
    </row>
    <row r="594" spans="5:11" ht="15.75" customHeight="1">
      <c r="E594" s="74"/>
      <c r="F594" s="74"/>
      <c r="G594" s="74"/>
      <c r="K594" s="100"/>
    </row>
    <row r="595" spans="5:11" ht="15.75" customHeight="1">
      <c r="E595" s="74"/>
      <c r="F595" s="74"/>
      <c r="G595" s="74"/>
      <c r="K595" s="100"/>
    </row>
    <row r="596" spans="5:11" ht="15.75" customHeight="1">
      <c r="E596" s="74"/>
      <c r="F596" s="74"/>
      <c r="G596" s="74"/>
      <c r="K596" s="100"/>
    </row>
    <row r="597" spans="5:11" ht="15.75" customHeight="1">
      <c r="E597" s="74"/>
      <c r="F597" s="74"/>
      <c r="G597" s="74"/>
      <c r="K597" s="100"/>
    </row>
    <row r="598" spans="5:11" ht="15.75" customHeight="1">
      <c r="E598" s="74"/>
      <c r="F598" s="74"/>
      <c r="G598" s="74"/>
      <c r="K598" s="100"/>
    </row>
    <row r="599" spans="5:11" ht="15.75" customHeight="1">
      <c r="E599" s="74"/>
      <c r="F599" s="74"/>
      <c r="G599" s="74"/>
      <c r="K599" s="100"/>
    </row>
    <row r="600" spans="5:11" ht="15.75" customHeight="1">
      <c r="E600" s="74"/>
      <c r="F600" s="74"/>
      <c r="G600" s="74"/>
      <c r="K600" s="100"/>
    </row>
    <row r="601" spans="5:11" ht="15.75" customHeight="1">
      <c r="E601" s="74"/>
      <c r="F601" s="74"/>
      <c r="G601" s="74"/>
      <c r="K601" s="100"/>
    </row>
    <row r="602" spans="5:11" ht="15.75" customHeight="1">
      <c r="E602" s="74"/>
      <c r="F602" s="74"/>
      <c r="G602" s="74"/>
      <c r="K602" s="100"/>
    </row>
    <row r="603" spans="5:11" ht="15.75" customHeight="1">
      <c r="E603" s="74"/>
      <c r="F603" s="74"/>
      <c r="G603" s="74"/>
      <c r="K603" s="100"/>
    </row>
    <row r="604" spans="5:11" ht="15.75" customHeight="1">
      <c r="E604" s="74"/>
      <c r="F604" s="74"/>
      <c r="G604" s="74"/>
      <c r="K604" s="100"/>
    </row>
    <row r="605" spans="5:11" ht="15.75" customHeight="1">
      <c r="E605" s="74"/>
      <c r="F605" s="74"/>
      <c r="G605" s="74"/>
      <c r="K605" s="100"/>
    </row>
    <row r="606" spans="5:11" ht="15.75" customHeight="1">
      <c r="E606" s="74"/>
      <c r="F606" s="74"/>
      <c r="G606" s="74"/>
      <c r="K606" s="100"/>
    </row>
    <row r="607" spans="5:11" ht="15.75" customHeight="1">
      <c r="E607" s="74"/>
      <c r="F607" s="74"/>
      <c r="G607" s="74"/>
      <c r="K607" s="100"/>
    </row>
    <row r="608" spans="5:11" ht="15.75" customHeight="1">
      <c r="E608" s="74"/>
      <c r="F608" s="74"/>
      <c r="G608" s="74"/>
      <c r="K608" s="100"/>
    </row>
    <row r="609" spans="5:11" ht="15.75" customHeight="1">
      <c r="E609" s="74"/>
      <c r="F609" s="74"/>
      <c r="G609" s="74"/>
      <c r="K609" s="100"/>
    </row>
    <row r="610" spans="5:11" ht="15.75" customHeight="1">
      <c r="E610" s="74"/>
      <c r="F610" s="74"/>
      <c r="G610" s="74"/>
      <c r="K610" s="100"/>
    </row>
    <row r="611" spans="5:11" ht="15.75" customHeight="1">
      <c r="E611" s="74"/>
      <c r="F611" s="74"/>
      <c r="G611" s="74"/>
      <c r="K611" s="100"/>
    </row>
    <row r="612" spans="5:11" ht="15.75" customHeight="1">
      <c r="E612" s="74"/>
      <c r="F612" s="74"/>
      <c r="G612" s="74"/>
      <c r="K612" s="100"/>
    </row>
    <row r="613" spans="5:11" ht="15.75" customHeight="1">
      <c r="E613" s="74"/>
      <c r="F613" s="74"/>
      <c r="G613" s="74"/>
      <c r="K613" s="100"/>
    </row>
    <row r="614" spans="5:11" ht="15.75" customHeight="1">
      <c r="E614" s="74"/>
      <c r="F614" s="74"/>
      <c r="G614" s="74"/>
      <c r="K614" s="100"/>
    </row>
    <row r="615" spans="5:11" ht="15.75" customHeight="1">
      <c r="E615" s="74"/>
      <c r="F615" s="74"/>
      <c r="G615" s="74"/>
      <c r="K615" s="100"/>
    </row>
    <row r="616" spans="5:11" ht="15.75" customHeight="1">
      <c r="E616" s="74"/>
      <c r="F616" s="74"/>
      <c r="G616" s="74"/>
      <c r="K616" s="100"/>
    </row>
    <row r="617" spans="5:11" ht="15.75" customHeight="1">
      <c r="E617" s="74"/>
      <c r="F617" s="74"/>
      <c r="G617" s="74"/>
      <c r="K617" s="100"/>
    </row>
    <row r="618" spans="5:11" ht="15.75" customHeight="1">
      <c r="E618" s="74"/>
      <c r="F618" s="74"/>
      <c r="G618" s="74"/>
      <c r="K618" s="100"/>
    </row>
    <row r="619" spans="5:11" ht="15.75" customHeight="1">
      <c r="E619" s="74"/>
      <c r="F619" s="74"/>
      <c r="G619" s="74"/>
      <c r="K619" s="100"/>
    </row>
    <row r="620" spans="5:11" ht="15.75" customHeight="1">
      <c r="E620" s="74"/>
      <c r="F620" s="74"/>
      <c r="G620" s="74"/>
      <c r="K620" s="100"/>
    </row>
    <row r="621" spans="5:11" ht="15.75" customHeight="1">
      <c r="E621" s="74"/>
      <c r="F621" s="74"/>
      <c r="G621" s="74"/>
      <c r="K621" s="100"/>
    </row>
    <row r="622" spans="5:11" ht="15.75" customHeight="1">
      <c r="E622" s="74"/>
      <c r="F622" s="74"/>
      <c r="G622" s="74"/>
      <c r="K622" s="100"/>
    </row>
    <row r="623" spans="5:11" ht="15.75" customHeight="1">
      <c r="E623" s="74"/>
      <c r="F623" s="74"/>
      <c r="G623" s="74"/>
      <c r="K623" s="100"/>
    </row>
    <row r="624" spans="5:11" ht="15.75" customHeight="1">
      <c r="E624" s="74"/>
      <c r="F624" s="74"/>
      <c r="G624" s="74"/>
      <c r="K624" s="100"/>
    </row>
    <row r="625" spans="5:11" ht="15.75" customHeight="1">
      <c r="E625" s="74"/>
      <c r="F625" s="74"/>
      <c r="G625" s="74"/>
      <c r="K625" s="100"/>
    </row>
    <row r="626" spans="5:11" ht="15.75" customHeight="1">
      <c r="E626" s="74"/>
      <c r="F626" s="74"/>
      <c r="G626" s="74"/>
      <c r="K626" s="100"/>
    </row>
    <row r="627" spans="5:11" ht="15.75" customHeight="1">
      <c r="E627" s="74"/>
      <c r="F627" s="74"/>
      <c r="G627" s="74"/>
      <c r="K627" s="100"/>
    </row>
    <row r="628" spans="5:11" ht="15.75" customHeight="1">
      <c r="E628" s="74"/>
      <c r="F628" s="74"/>
      <c r="G628" s="74"/>
      <c r="K628" s="100"/>
    </row>
    <row r="629" spans="5:11" ht="15.75" customHeight="1">
      <c r="E629" s="74"/>
      <c r="F629" s="74"/>
      <c r="G629" s="74"/>
      <c r="K629" s="100"/>
    </row>
    <row r="630" spans="5:11" ht="15.75" customHeight="1">
      <c r="E630" s="74"/>
      <c r="F630" s="74"/>
      <c r="G630" s="74"/>
      <c r="K630" s="100"/>
    </row>
    <row r="631" spans="5:11" ht="15.75" customHeight="1">
      <c r="E631" s="74"/>
      <c r="F631" s="74"/>
      <c r="G631" s="74"/>
      <c r="K631" s="100"/>
    </row>
    <row r="632" spans="5:11" ht="15.75" customHeight="1">
      <c r="E632" s="74"/>
      <c r="F632" s="74"/>
      <c r="G632" s="74"/>
      <c r="K632" s="100"/>
    </row>
    <row r="633" spans="5:11" ht="15.75" customHeight="1">
      <c r="E633" s="74"/>
      <c r="F633" s="74"/>
      <c r="G633" s="74"/>
      <c r="K633" s="100"/>
    </row>
    <row r="634" spans="5:11" ht="15.75" customHeight="1">
      <c r="E634" s="74"/>
      <c r="F634" s="74"/>
      <c r="G634" s="74"/>
      <c r="K634" s="100"/>
    </row>
    <row r="635" spans="5:11" ht="15.75" customHeight="1">
      <c r="E635" s="74"/>
      <c r="F635" s="74"/>
      <c r="G635" s="74"/>
      <c r="K635" s="100"/>
    </row>
    <row r="636" spans="5:11" ht="15.75" customHeight="1">
      <c r="E636" s="74"/>
      <c r="F636" s="74"/>
      <c r="G636" s="74"/>
      <c r="K636" s="100"/>
    </row>
    <row r="637" spans="5:11" ht="15.75" customHeight="1">
      <c r="E637" s="74"/>
      <c r="F637" s="74"/>
      <c r="G637" s="74"/>
      <c r="K637" s="100"/>
    </row>
    <row r="638" spans="5:11" ht="15.75" customHeight="1">
      <c r="E638" s="74"/>
      <c r="F638" s="74"/>
      <c r="G638" s="74"/>
      <c r="K638" s="100"/>
    </row>
    <row r="639" spans="5:11" ht="15.75" customHeight="1">
      <c r="E639" s="74"/>
      <c r="F639" s="74"/>
      <c r="G639" s="74"/>
      <c r="K639" s="100"/>
    </row>
    <row r="640" spans="5:11" ht="15.75" customHeight="1">
      <c r="E640" s="74"/>
      <c r="F640" s="74"/>
      <c r="G640" s="74"/>
      <c r="K640" s="100"/>
    </row>
    <row r="641" spans="5:11" ht="15.75" customHeight="1">
      <c r="E641" s="74"/>
      <c r="F641" s="74"/>
      <c r="G641" s="74"/>
      <c r="K641" s="100"/>
    </row>
    <row r="642" spans="5:11" ht="15.75" customHeight="1">
      <c r="E642" s="74"/>
      <c r="F642" s="74"/>
      <c r="G642" s="74"/>
      <c r="K642" s="100"/>
    </row>
    <row r="643" spans="5:11" ht="15.75" customHeight="1">
      <c r="E643" s="74"/>
      <c r="F643" s="74"/>
      <c r="G643" s="74"/>
      <c r="K643" s="100"/>
    </row>
    <row r="644" spans="5:11" ht="15.75" customHeight="1">
      <c r="E644" s="74"/>
      <c r="F644" s="74"/>
      <c r="G644" s="74"/>
      <c r="K644" s="100"/>
    </row>
    <row r="645" spans="5:11" ht="15.75" customHeight="1">
      <c r="E645" s="74"/>
      <c r="F645" s="74"/>
      <c r="G645" s="74"/>
      <c r="K645" s="100"/>
    </row>
    <row r="646" spans="5:11" ht="15.75" customHeight="1">
      <c r="E646" s="74"/>
      <c r="F646" s="74"/>
      <c r="G646" s="74"/>
      <c r="K646" s="100"/>
    </row>
    <row r="647" spans="5:11" ht="15.75" customHeight="1">
      <c r="E647" s="74"/>
      <c r="F647" s="74"/>
      <c r="G647" s="74"/>
      <c r="K647" s="100"/>
    </row>
    <row r="648" spans="5:11" ht="15.75" customHeight="1">
      <c r="E648" s="74"/>
      <c r="F648" s="74"/>
      <c r="G648" s="74"/>
      <c r="K648" s="100"/>
    </row>
    <row r="649" spans="5:11" ht="15.75" customHeight="1">
      <c r="E649" s="74"/>
      <c r="F649" s="74"/>
      <c r="G649" s="74"/>
      <c r="K649" s="100"/>
    </row>
    <row r="650" spans="5:11" ht="15.75" customHeight="1">
      <c r="E650" s="74"/>
      <c r="F650" s="74"/>
      <c r="G650" s="74"/>
      <c r="K650" s="100"/>
    </row>
    <row r="651" spans="5:11" ht="15.75" customHeight="1">
      <c r="E651" s="74"/>
      <c r="F651" s="74"/>
      <c r="G651" s="74"/>
      <c r="K651" s="100"/>
    </row>
    <row r="652" spans="5:11" ht="15.75" customHeight="1">
      <c r="E652" s="74"/>
      <c r="F652" s="74"/>
      <c r="G652" s="74"/>
      <c r="K652" s="100"/>
    </row>
    <row r="653" spans="5:11" ht="15.75" customHeight="1">
      <c r="E653" s="74"/>
      <c r="F653" s="74"/>
      <c r="G653" s="74"/>
      <c r="K653" s="100"/>
    </row>
    <row r="654" spans="5:11" ht="15.75" customHeight="1">
      <c r="E654" s="74"/>
      <c r="F654" s="74"/>
      <c r="G654" s="74"/>
      <c r="K654" s="100"/>
    </row>
    <row r="655" spans="5:11" ht="15.75" customHeight="1">
      <c r="E655" s="74"/>
      <c r="F655" s="74"/>
      <c r="G655" s="74"/>
      <c r="K655" s="100"/>
    </row>
    <row r="656" spans="5:11" ht="15.75" customHeight="1">
      <c r="E656" s="74"/>
      <c r="F656" s="74"/>
      <c r="G656" s="74"/>
      <c r="K656" s="100"/>
    </row>
    <row r="657" spans="5:11" ht="15.75" customHeight="1">
      <c r="E657" s="74"/>
      <c r="F657" s="74"/>
      <c r="G657" s="74"/>
      <c r="K657" s="100"/>
    </row>
    <row r="658" spans="5:11" ht="15.75" customHeight="1">
      <c r="E658" s="74"/>
      <c r="F658" s="74"/>
      <c r="G658" s="74"/>
      <c r="K658" s="100"/>
    </row>
    <row r="659" spans="5:11" ht="15.75" customHeight="1">
      <c r="E659" s="74"/>
      <c r="F659" s="74"/>
      <c r="G659" s="74"/>
      <c r="K659" s="100"/>
    </row>
    <row r="660" spans="5:11" ht="15.75" customHeight="1">
      <c r="E660" s="74"/>
      <c r="F660" s="74"/>
      <c r="G660" s="74"/>
      <c r="K660" s="100"/>
    </row>
    <row r="661" spans="5:11" ht="15.75" customHeight="1">
      <c r="E661" s="74"/>
      <c r="F661" s="74"/>
      <c r="G661" s="74"/>
      <c r="K661" s="100"/>
    </row>
    <row r="662" spans="5:11" ht="15.75" customHeight="1">
      <c r="E662" s="74"/>
      <c r="F662" s="74"/>
      <c r="G662" s="74"/>
      <c r="K662" s="100"/>
    </row>
    <row r="663" spans="5:11" ht="15.75" customHeight="1">
      <c r="E663" s="74"/>
      <c r="F663" s="74"/>
      <c r="G663" s="74"/>
      <c r="K663" s="100"/>
    </row>
    <row r="664" spans="5:11" ht="15.75" customHeight="1">
      <c r="E664" s="74"/>
      <c r="F664" s="74"/>
      <c r="G664" s="74"/>
      <c r="K664" s="100"/>
    </row>
    <row r="665" spans="5:11" ht="15.75" customHeight="1">
      <c r="E665" s="74"/>
      <c r="F665" s="74"/>
      <c r="G665" s="74"/>
      <c r="K665" s="100"/>
    </row>
    <row r="666" spans="5:11" ht="15.75" customHeight="1">
      <c r="E666" s="74"/>
      <c r="F666" s="74"/>
      <c r="G666" s="74"/>
      <c r="K666" s="100"/>
    </row>
    <row r="667" spans="5:11" ht="15.75" customHeight="1">
      <c r="E667" s="74"/>
      <c r="F667" s="74"/>
      <c r="G667" s="74"/>
      <c r="K667" s="100"/>
    </row>
    <row r="668" spans="5:11" ht="15.75" customHeight="1">
      <c r="E668" s="74"/>
      <c r="F668" s="74"/>
      <c r="G668" s="74"/>
      <c r="K668" s="100"/>
    </row>
    <row r="669" spans="5:11" ht="15.75" customHeight="1">
      <c r="E669" s="74"/>
      <c r="F669" s="74"/>
      <c r="G669" s="74"/>
      <c r="K669" s="100"/>
    </row>
    <row r="670" spans="5:11" ht="15.75" customHeight="1">
      <c r="E670" s="74"/>
      <c r="F670" s="74"/>
      <c r="G670" s="74"/>
      <c r="K670" s="100"/>
    </row>
    <row r="671" spans="5:11" ht="15.75" customHeight="1">
      <c r="E671" s="74"/>
      <c r="F671" s="74"/>
      <c r="G671" s="74"/>
      <c r="K671" s="100"/>
    </row>
    <row r="672" spans="5:11" ht="15.75" customHeight="1">
      <c r="E672" s="74"/>
      <c r="F672" s="74"/>
      <c r="G672" s="74"/>
      <c r="K672" s="100"/>
    </row>
    <row r="673" spans="5:11" ht="15.75" customHeight="1">
      <c r="E673" s="74"/>
      <c r="F673" s="74"/>
      <c r="G673" s="74"/>
      <c r="K673" s="100"/>
    </row>
    <row r="674" spans="5:11" ht="15.75" customHeight="1">
      <c r="E674" s="74"/>
      <c r="F674" s="74"/>
      <c r="G674" s="74"/>
      <c r="K674" s="100"/>
    </row>
    <row r="675" spans="5:11" ht="15.75" customHeight="1">
      <c r="E675" s="74"/>
      <c r="F675" s="74"/>
      <c r="G675" s="74"/>
      <c r="K675" s="100"/>
    </row>
    <row r="676" spans="5:11" ht="15.75" customHeight="1">
      <c r="E676" s="74"/>
      <c r="F676" s="74"/>
      <c r="G676" s="74"/>
      <c r="K676" s="100"/>
    </row>
    <row r="677" spans="5:11" ht="15.75" customHeight="1">
      <c r="E677" s="74"/>
      <c r="F677" s="74"/>
      <c r="G677" s="74"/>
      <c r="K677" s="100"/>
    </row>
    <row r="678" spans="5:11" ht="15.75" customHeight="1">
      <c r="E678" s="74"/>
      <c r="F678" s="74"/>
      <c r="G678" s="74"/>
      <c r="K678" s="100"/>
    </row>
    <row r="679" spans="5:11" ht="15.75" customHeight="1">
      <c r="E679" s="74"/>
      <c r="F679" s="74"/>
      <c r="G679" s="74"/>
      <c r="K679" s="100"/>
    </row>
    <row r="680" spans="5:11" ht="15.75" customHeight="1">
      <c r="E680" s="74"/>
      <c r="F680" s="74"/>
      <c r="G680" s="74"/>
      <c r="K680" s="100"/>
    </row>
    <row r="681" spans="5:11" ht="15.75" customHeight="1">
      <c r="E681" s="74"/>
      <c r="F681" s="74"/>
      <c r="G681" s="74"/>
      <c r="K681" s="100"/>
    </row>
    <row r="682" spans="5:11" ht="15.75" customHeight="1">
      <c r="E682" s="74"/>
      <c r="F682" s="74"/>
      <c r="G682" s="74"/>
      <c r="K682" s="100"/>
    </row>
    <row r="683" spans="5:11" ht="15.75" customHeight="1">
      <c r="E683" s="74"/>
      <c r="F683" s="74"/>
      <c r="G683" s="74"/>
      <c r="K683" s="100"/>
    </row>
    <row r="684" spans="5:11" ht="15.75" customHeight="1">
      <c r="E684" s="74"/>
      <c r="F684" s="74"/>
      <c r="G684" s="74"/>
      <c r="K684" s="100"/>
    </row>
    <row r="685" spans="5:11" ht="15.75" customHeight="1">
      <c r="E685" s="74"/>
      <c r="F685" s="74"/>
      <c r="G685" s="74"/>
      <c r="K685" s="100"/>
    </row>
    <row r="686" spans="5:11" ht="15.75" customHeight="1">
      <c r="E686" s="74"/>
      <c r="F686" s="74"/>
      <c r="G686" s="74"/>
      <c r="K686" s="100"/>
    </row>
    <row r="687" spans="5:11" ht="15.75" customHeight="1">
      <c r="E687" s="74"/>
      <c r="F687" s="74"/>
      <c r="G687" s="74"/>
      <c r="K687" s="100"/>
    </row>
    <row r="688" spans="5:11" ht="15.75" customHeight="1">
      <c r="E688" s="74"/>
      <c r="F688" s="74"/>
      <c r="G688" s="74"/>
      <c r="K688" s="100"/>
    </row>
    <row r="689" spans="5:11" ht="15.75" customHeight="1">
      <c r="E689" s="74"/>
      <c r="F689" s="74"/>
      <c r="G689" s="74"/>
      <c r="K689" s="100"/>
    </row>
    <row r="690" spans="5:11" ht="15.75" customHeight="1">
      <c r="E690" s="74"/>
      <c r="F690" s="74"/>
      <c r="G690" s="74"/>
      <c r="K690" s="100"/>
    </row>
    <row r="691" spans="5:11" ht="15.75" customHeight="1">
      <c r="E691" s="74"/>
      <c r="F691" s="74"/>
      <c r="G691" s="74"/>
      <c r="K691" s="100"/>
    </row>
    <row r="692" spans="5:11" ht="15.75" customHeight="1">
      <c r="E692" s="74"/>
      <c r="F692" s="74"/>
      <c r="G692" s="74"/>
      <c r="K692" s="100"/>
    </row>
    <row r="693" spans="5:11" ht="15.75" customHeight="1">
      <c r="E693" s="74"/>
      <c r="F693" s="74"/>
      <c r="G693" s="74"/>
      <c r="K693" s="100"/>
    </row>
    <row r="694" spans="5:11" ht="15.75" customHeight="1">
      <c r="E694" s="74"/>
      <c r="F694" s="74"/>
      <c r="G694" s="74"/>
      <c r="K694" s="100"/>
    </row>
    <row r="695" spans="5:11" ht="15.75" customHeight="1">
      <c r="E695" s="74"/>
      <c r="F695" s="74"/>
      <c r="G695" s="74"/>
      <c r="K695" s="100"/>
    </row>
    <row r="696" spans="5:11" ht="15.75" customHeight="1">
      <c r="E696" s="74"/>
      <c r="F696" s="74"/>
      <c r="G696" s="74"/>
      <c r="K696" s="100"/>
    </row>
    <row r="697" spans="5:11" ht="15.75" customHeight="1">
      <c r="E697" s="74"/>
      <c r="F697" s="74"/>
      <c r="G697" s="74"/>
      <c r="K697" s="100"/>
    </row>
    <row r="698" spans="5:11" ht="15.75" customHeight="1">
      <c r="E698" s="74"/>
      <c r="F698" s="74"/>
      <c r="G698" s="74"/>
      <c r="K698" s="100"/>
    </row>
    <row r="699" spans="5:11" ht="15.75" customHeight="1">
      <c r="E699" s="74"/>
      <c r="F699" s="74"/>
      <c r="G699" s="74"/>
      <c r="K699" s="100"/>
    </row>
    <row r="700" spans="5:11" ht="15.75" customHeight="1">
      <c r="E700" s="74"/>
      <c r="F700" s="74"/>
      <c r="G700" s="74"/>
      <c r="K700" s="100"/>
    </row>
    <row r="701" spans="5:11" ht="15.75" customHeight="1">
      <c r="E701" s="74"/>
      <c r="F701" s="74"/>
      <c r="G701" s="74"/>
      <c r="K701" s="100"/>
    </row>
    <row r="702" spans="5:11" ht="15.75" customHeight="1">
      <c r="E702" s="74"/>
      <c r="F702" s="74"/>
      <c r="G702" s="74"/>
      <c r="K702" s="100"/>
    </row>
    <row r="703" spans="5:11" ht="15.75" customHeight="1">
      <c r="E703" s="74"/>
      <c r="F703" s="74"/>
      <c r="G703" s="74"/>
      <c r="K703" s="100"/>
    </row>
    <row r="704" spans="5:11" ht="15.75" customHeight="1">
      <c r="E704" s="74"/>
      <c r="F704" s="74"/>
      <c r="G704" s="74"/>
      <c r="K704" s="100"/>
    </row>
    <row r="705" spans="5:11" ht="15.75" customHeight="1">
      <c r="E705" s="74"/>
      <c r="F705" s="74"/>
      <c r="G705" s="74"/>
      <c r="K705" s="100"/>
    </row>
    <row r="706" spans="5:11" ht="15.75" customHeight="1">
      <c r="E706" s="74"/>
      <c r="F706" s="74"/>
      <c r="G706" s="74"/>
      <c r="K706" s="100"/>
    </row>
    <row r="707" spans="5:11" ht="15.75" customHeight="1">
      <c r="E707" s="74"/>
      <c r="F707" s="74"/>
      <c r="G707" s="74"/>
      <c r="K707" s="100"/>
    </row>
    <row r="708" spans="5:11" ht="15.75" customHeight="1">
      <c r="E708" s="74"/>
      <c r="F708" s="74"/>
      <c r="G708" s="74"/>
      <c r="K708" s="100"/>
    </row>
    <row r="709" spans="5:11" ht="15.75" customHeight="1">
      <c r="E709" s="74"/>
      <c r="F709" s="74"/>
      <c r="G709" s="74"/>
      <c r="K709" s="100"/>
    </row>
    <row r="710" spans="5:11" ht="15.75" customHeight="1">
      <c r="E710" s="74"/>
      <c r="F710" s="74"/>
      <c r="G710" s="74"/>
      <c r="K710" s="100"/>
    </row>
    <row r="711" spans="5:11" ht="15.75" customHeight="1">
      <c r="E711" s="74"/>
      <c r="F711" s="74"/>
      <c r="G711" s="74"/>
      <c r="K711" s="100"/>
    </row>
    <row r="712" spans="5:11" ht="15.75" customHeight="1">
      <c r="E712" s="74"/>
      <c r="F712" s="74"/>
      <c r="G712" s="74"/>
      <c r="K712" s="100"/>
    </row>
    <row r="713" spans="5:11" ht="15.75" customHeight="1">
      <c r="E713" s="74"/>
      <c r="F713" s="74"/>
      <c r="G713" s="74"/>
      <c r="K713" s="100"/>
    </row>
    <row r="714" spans="5:11" ht="15.75" customHeight="1">
      <c r="E714" s="74"/>
      <c r="F714" s="74"/>
      <c r="G714" s="74"/>
      <c r="K714" s="100"/>
    </row>
    <row r="715" spans="5:11" ht="15.75" customHeight="1">
      <c r="E715" s="74"/>
      <c r="F715" s="74"/>
      <c r="G715" s="74"/>
      <c r="K715" s="100"/>
    </row>
    <row r="716" spans="5:11" ht="15.75" customHeight="1">
      <c r="E716" s="74"/>
      <c r="F716" s="74"/>
      <c r="G716" s="74"/>
      <c r="K716" s="100"/>
    </row>
    <row r="717" spans="5:11" ht="15.75" customHeight="1">
      <c r="E717" s="74"/>
      <c r="F717" s="74"/>
      <c r="G717" s="74"/>
      <c r="K717" s="100"/>
    </row>
    <row r="718" spans="5:11" ht="15.75" customHeight="1">
      <c r="E718" s="74"/>
      <c r="F718" s="74"/>
      <c r="G718" s="74"/>
      <c r="K718" s="100"/>
    </row>
    <row r="719" spans="5:11" ht="15.75" customHeight="1">
      <c r="E719" s="74"/>
      <c r="F719" s="74"/>
      <c r="G719" s="74"/>
      <c r="K719" s="100"/>
    </row>
    <row r="720" spans="5:11" ht="15.75" customHeight="1">
      <c r="E720" s="74"/>
      <c r="F720" s="74"/>
      <c r="G720" s="74"/>
      <c r="K720" s="100"/>
    </row>
    <row r="721" spans="5:11" ht="15.75" customHeight="1">
      <c r="E721" s="74"/>
      <c r="F721" s="74"/>
      <c r="G721" s="74"/>
      <c r="K721" s="100"/>
    </row>
    <row r="722" spans="5:11" ht="15.75" customHeight="1">
      <c r="E722" s="74"/>
      <c r="F722" s="74"/>
      <c r="G722" s="74"/>
      <c r="K722" s="100"/>
    </row>
    <row r="723" spans="5:11" ht="15.75" customHeight="1">
      <c r="E723" s="74"/>
      <c r="F723" s="74"/>
      <c r="G723" s="74"/>
      <c r="K723" s="100"/>
    </row>
    <row r="724" spans="5:11" ht="15.75" customHeight="1">
      <c r="E724" s="74"/>
      <c r="F724" s="74"/>
      <c r="G724" s="74"/>
      <c r="K724" s="100"/>
    </row>
    <row r="725" spans="5:11" ht="15.75" customHeight="1">
      <c r="E725" s="74"/>
      <c r="F725" s="74"/>
      <c r="G725" s="74"/>
      <c r="K725" s="100"/>
    </row>
    <row r="726" spans="5:11" ht="15.75" customHeight="1">
      <c r="E726" s="74"/>
      <c r="F726" s="74"/>
      <c r="G726" s="74"/>
      <c r="K726" s="100"/>
    </row>
    <row r="727" spans="5:11" ht="15.75" customHeight="1">
      <c r="E727" s="74"/>
      <c r="F727" s="74"/>
      <c r="G727" s="74"/>
      <c r="K727" s="100"/>
    </row>
    <row r="728" spans="5:11" ht="15.75" customHeight="1">
      <c r="E728" s="74"/>
      <c r="F728" s="74"/>
      <c r="G728" s="74"/>
      <c r="K728" s="100"/>
    </row>
    <row r="729" spans="5:11" ht="15.75" customHeight="1">
      <c r="E729" s="74"/>
      <c r="F729" s="74"/>
      <c r="G729" s="74"/>
      <c r="K729" s="100"/>
    </row>
    <row r="730" spans="5:11" ht="15.75" customHeight="1">
      <c r="E730" s="74"/>
      <c r="F730" s="74"/>
      <c r="G730" s="74"/>
      <c r="K730" s="100"/>
    </row>
    <row r="731" spans="5:11" ht="15.75" customHeight="1">
      <c r="E731" s="74"/>
      <c r="F731" s="74"/>
      <c r="G731" s="74"/>
      <c r="K731" s="100"/>
    </row>
    <row r="732" spans="5:11" ht="15.75" customHeight="1">
      <c r="E732" s="74"/>
      <c r="F732" s="74"/>
      <c r="G732" s="74"/>
      <c r="K732" s="100"/>
    </row>
    <row r="733" spans="5:11" ht="15.75" customHeight="1">
      <c r="E733" s="74"/>
      <c r="F733" s="74"/>
      <c r="G733" s="74"/>
      <c r="K733" s="100"/>
    </row>
    <row r="734" spans="5:11" ht="15.75" customHeight="1">
      <c r="E734" s="74"/>
      <c r="F734" s="74"/>
      <c r="G734" s="74"/>
      <c r="K734" s="100"/>
    </row>
    <row r="735" spans="5:11" ht="15.75" customHeight="1">
      <c r="E735" s="74"/>
      <c r="F735" s="74"/>
      <c r="G735" s="74"/>
      <c r="K735" s="100"/>
    </row>
    <row r="736" spans="5:11" ht="15.75" customHeight="1">
      <c r="E736" s="74"/>
      <c r="F736" s="74"/>
      <c r="G736" s="74"/>
      <c r="K736" s="100"/>
    </row>
    <row r="737" spans="5:11" ht="15.75" customHeight="1">
      <c r="E737" s="74"/>
      <c r="F737" s="74"/>
      <c r="G737" s="74"/>
      <c r="K737" s="100"/>
    </row>
    <row r="738" spans="5:11" ht="15.75" customHeight="1">
      <c r="E738" s="74"/>
      <c r="F738" s="74"/>
      <c r="G738" s="74"/>
      <c r="K738" s="100"/>
    </row>
    <row r="739" spans="5:11" ht="15.75" customHeight="1">
      <c r="E739" s="74"/>
      <c r="F739" s="74"/>
      <c r="G739" s="74"/>
      <c r="K739" s="100"/>
    </row>
    <row r="740" spans="5:11" ht="15.75" customHeight="1">
      <c r="E740" s="74"/>
      <c r="F740" s="74"/>
      <c r="G740" s="74"/>
      <c r="K740" s="100"/>
    </row>
    <row r="741" spans="5:11" ht="15.75" customHeight="1">
      <c r="E741" s="74"/>
      <c r="F741" s="74"/>
      <c r="G741" s="74"/>
      <c r="K741" s="100"/>
    </row>
    <row r="742" spans="5:11" ht="15.75" customHeight="1">
      <c r="E742" s="74"/>
      <c r="F742" s="74"/>
      <c r="G742" s="74"/>
      <c r="K742" s="100"/>
    </row>
    <row r="743" spans="5:11" ht="15.75" customHeight="1">
      <c r="E743" s="74"/>
      <c r="F743" s="74"/>
      <c r="G743" s="74"/>
      <c r="K743" s="100"/>
    </row>
    <row r="744" spans="5:11" ht="15.75" customHeight="1">
      <c r="E744" s="74"/>
      <c r="F744" s="74"/>
      <c r="G744" s="74"/>
      <c r="K744" s="100"/>
    </row>
    <row r="745" spans="5:11" ht="15.75" customHeight="1">
      <c r="E745" s="74"/>
      <c r="F745" s="74"/>
      <c r="G745" s="74"/>
      <c r="K745" s="100"/>
    </row>
    <row r="746" spans="5:11" ht="15.75" customHeight="1">
      <c r="E746" s="74"/>
      <c r="F746" s="74"/>
      <c r="G746" s="74"/>
      <c r="K746" s="100"/>
    </row>
    <row r="747" spans="5:11" ht="15.75" customHeight="1">
      <c r="E747" s="74"/>
      <c r="F747" s="74"/>
      <c r="G747" s="74"/>
      <c r="K747" s="100"/>
    </row>
    <row r="748" spans="5:11" ht="15.75" customHeight="1">
      <c r="E748" s="74"/>
      <c r="F748" s="74"/>
      <c r="G748" s="74"/>
      <c r="K748" s="100"/>
    </row>
    <row r="749" spans="5:11" ht="15.75" customHeight="1">
      <c r="E749" s="74"/>
      <c r="F749" s="74"/>
      <c r="G749" s="74"/>
      <c r="K749" s="100"/>
    </row>
    <row r="750" spans="5:11" ht="15.75" customHeight="1">
      <c r="E750" s="74"/>
      <c r="F750" s="74"/>
      <c r="G750" s="74"/>
      <c r="K750" s="100"/>
    </row>
    <row r="751" spans="5:11" ht="15.75" customHeight="1">
      <c r="E751" s="74"/>
      <c r="F751" s="74"/>
      <c r="G751" s="74"/>
      <c r="K751" s="100"/>
    </row>
    <row r="752" spans="5:11" ht="15.75" customHeight="1">
      <c r="E752" s="74"/>
      <c r="F752" s="74"/>
      <c r="G752" s="74"/>
      <c r="K752" s="100"/>
    </row>
    <row r="753" spans="5:11" ht="15.75" customHeight="1">
      <c r="E753" s="74"/>
      <c r="F753" s="74"/>
      <c r="G753" s="74"/>
      <c r="K753" s="100"/>
    </row>
    <row r="754" spans="5:11" ht="15.75" customHeight="1">
      <c r="E754" s="74"/>
      <c r="F754" s="74"/>
      <c r="G754" s="74"/>
      <c r="K754" s="100"/>
    </row>
    <row r="755" spans="5:11" ht="15.75" customHeight="1">
      <c r="E755" s="74"/>
      <c r="F755" s="74"/>
      <c r="G755" s="74"/>
      <c r="K755" s="100"/>
    </row>
    <row r="756" spans="5:11" ht="15.75" customHeight="1">
      <c r="E756" s="74"/>
      <c r="F756" s="74"/>
      <c r="G756" s="74"/>
      <c r="K756" s="100"/>
    </row>
    <row r="757" spans="5:11" ht="15.75" customHeight="1">
      <c r="E757" s="74"/>
      <c r="F757" s="74"/>
      <c r="G757" s="74"/>
      <c r="K757" s="100"/>
    </row>
    <row r="758" spans="5:11" ht="15.75" customHeight="1">
      <c r="E758" s="74"/>
      <c r="F758" s="74"/>
      <c r="G758" s="74"/>
      <c r="K758" s="100"/>
    </row>
    <row r="759" spans="5:11" ht="15.75" customHeight="1">
      <c r="E759" s="74"/>
      <c r="F759" s="74"/>
      <c r="G759" s="74"/>
      <c r="K759" s="100"/>
    </row>
    <row r="760" spans="5:11" ht="15.75" customHeight="1">
      <c r="E760" s="74"/>
      <c r="F760" s="74"/>
      <c r="G760" s="74"/>
      <c r="K760" s="100"/>
    </row>
    <row r="761" spans="5:11" ht="15.75" customHeight="1">
      <c r="E761" s="74"/>
      <c r="F761" s="74"/>
      <c r="G761" s="74"/>
      <c r="K761" s="100"/>
    </row>
    <row r="762" spans="5:11" ht="15.75" customHeight="1">
      <c r="E762" s="74"/>
      <c r="F762" s="74"/>
      <c r="G762" s="74"/>
      <c r="K762" s="100"/>
    </row>
    <row r="763" spans="5:11" ht="15.75" customHeight="1">
      <c r="E763" s="74"/>
      <c r="F763" s="74"/>
      <c r="G763" s="74"/>
      <c r="K763" s="100"/>
    </row>
    <row r="764" spans="5:11" ht="15.75" customHeight="1">
      <c r="E764" s="74"/>
      <c r="F764" s="74"/>
      <c r="G764" s="74"/>
      <c r="K764" s="100"/>
    </row>
    <row r="765" spans="5:11" ht="15.75" customHeight="1">
      <c r="E765" s="74"/>
      <c r="F765" s="74"/>
      <c r="G765" s="74"/>
      <c r="K765" s="100"/>
    </row>
    <row r="766" spans="5:11" ht="15.75" customHeight="1">
      <c r="E766" s="74"/>
      <c r="F766" s="74"/>
      <c r="G766" s="74"/>
      <c r="K766" s="100"/>
    </row>
    <row r="767" spans="5:11" ht="15.75" customHeight="1">
      <c r="E767" s="74"/>
      <c r="F767" s="74"/>
      <c r="G767" s="74"/>
      <c r="K767" s="100"/>
    </row>
    <row r="768" spans="5:11" ht="15.75" customHeight="1">
      <c r="E768" s="74"/>
      <c r="F768" s="74"/>
      <c r="G768" s="74"/>
      <c r="K768" s="100"/>
    </row>
    <row r="769" spans="5:11" ht="15.75" customHeight="1">
      <c r="E769" s="74"/>
      <c r="F769" s="74"/>
      <c r="G769" s="74"/>
      <c r="K769" s="100"/>
    </row>
    <row r="770" spans="5:11" ht="15.75" customHeight="1">
      <c r="E770" s="74"/>
      <c r="F770" s="74"/>
      <c r="G770" s="74"/>
      <c r="K770" s="100"/>
    </row>
    <row r="771" spans="5:11" ht="15.75" customHeight="1">
      <c r="E771" s="74"/>
      <c r="F771" s="74"/>
      <c r="G771" s="74"/>
      <c r="K771" s="100"/>
    </row>
    <row r="772" spans="5:11" ht="15.75" customHeight="1">
      <c r="E772" s="74"/>
      <c r="F772" s="74"/>
      <c r="G772" s="74"/>
      <c r="K772" s="100"/>
    </row>
    <row r="773" spans="5:11" ht="15.75" customHeight="1">
      <c r="E773" s="74"/>
      <c r="F773" s="74"/>
      <c r="G773" s="74"/>
      <c r="K773" s="100"/>
    </row>
    <row r="774" spans="5:11" ht="15.75" customHeight="1">
      <c r="E774" s="74"/>
      <c r="F774" s="74"/>
      <c r="G774" s="74"/>
      <c r="K774" s="100"/>
    </row>
    <row r="775" spans="5:11" ht="15.75" customHeight="1">
      <c r="E775" s="74"/>
      <c r="F775" s="74"/>
      <c r="G775" s="74"/>
      <c r="K775" s="100"/>
    </row>
    <row r="776" spans="5:11" ht="15.75" customHeight="1">
      <c r="E776" s="74"/>
      <c r="F776" s="74"/>
      <c r="G776" s="74"/>
      <c r="K776" s="100"/>
    </row>
    <row r="777" spans="5:11" ht="15.75" customHeight="1">
      <c r="E777" s="74"/>
      <c r="F777" s="74"/>
      <c r="G777" s="74"/>
      <c r="K777" s="100"/>
    </row>
    <row r="778" spans="5:11" ht="15.75" customHeight="1">
      <c r="E778" s="74"/>
      <c r="F778" s="74"/>
      <c r="G778" s="74"/>
      <c r="K778" s="100"/>
    </row>
    <row r="779" spans="5:11" ht="15.75" customHeight="1">
      <c r="E779" s="74"/>
      <c r="F779" s="74"/>
      <c r="G779" s="74"/>
      <c r="K779" s="100"/>
    </row>
    <row r="780" spans="5:11" ht="15.75" customHeight="1">
      <c r="E780" s="74"/>
      <c r="F780" s="74"/>
      <c r="G780" s="74"/>
      <c r="K780" s="100"/>
    </row>
    <row r="781" spans="5:11" ht="15.75" customHeight="1">
      <c r="E781" s="74"/>
      <c r="F781" s="74"/>
      <c r="G781" s="74"/>
      <c r="K781" s="100"/>
    </row>
    <row r="782" spans="5:11" ht="15.75" customHeight="1">
      <c r="E782" s="74"/>
      <c r="F782" s="74"/>
      <c r="G782" s="74"/>
      <c r="K782" s="100"/>
    </row>
    <row r="783" spans="5:11" ht="15.75" customHeight="1">
      <c r="E783" s="74"/>
      <c r="F783" s="74"/>
      <c r="G783" s="74"/>
      <c r="K783" s="100"/>
    </row>
    <row r="784" spans="5:11" ht="15.75" customHeight="1">
      <c r="E784" s="74"/>
      <c r="F784" s="74"/>
      <c r="G784" s="74"/>
      <c r="K784" s="100"/>
    </row>
    <row r="785" spans="5:11" ht="15.75" customHeight="1">
      <c r="E785" s="74"/>
      <c r="F785" s="74"/>
      <c r="G785" s="74"/>
      <c r="K785" s="100"/>
    </row>
    <row r="786" spans="5:11" ht="15.75" customHeight="1">
      <c r="E786" s="74"/>
      <c r="F786" s="74"/>
      <c r="G786" s="74"/>
      <c r="K786" s="100"/>
    </row>
    <row r="787" spans="5:11" ht="15.75" customHeight="1">
      <c r="E787" s="74"/>
      <c r="F787" s="74"/>
      <c r="G787" s="74"/>
      <c r="K787" s="100"/>
    </row>
    <row r="788" spans="5:11" ht="15.75" customHeight="1">
      <c r="E788" s="74"/>
      <c r="F788" s="74"/>
      <c r="G788" s="74"/>
      <c r="K788" s="100"/>
    </row>
    <row r="789" spans="5:11" ht="15.75" customHeight="1">
      <c r="E789" s="74"/>
      <c r="F789" s="74"/>
      <c r="G789" s="74"/>
      <c r="K789" s="100"/>
    </row>
    <row r="790" spans="5:11" ht="15.75" customHeight="1">
      <c r="E790" s="74"/>
      <c r="F790" s="74"/>
      <c r="G790" s="74"/>
      <c r="K790" s="100"/>
    </row>
    <row r="791" spans="5:11" ht="15.75" customHeight="1">
      <c r="E791" s="74"/>
      <c r="F791" s="74"/>
      <c r="G791" s="74"/>
      <c r="K791" s="100"/>
    </row>
    <row r="792" spans="5:11" ht="15.75" customHeight="1">
      <c r="E792" s="74"/>
      <c r="F792" s="74"/>
      <c r="G792" s="74"/>
      <c r="K792" s="100"/>
    </row>
    <row r="793" spans="5:11" ht="15.75" customHeight="1">
      <c r="E793" s="74"/>
      <c r="F793" s="74"/>
      <c r="G793" s="74"/>
      <c r="K793" s="100"/>
    </row>
    <row r="794" spans="5:11" ht="15.75" customHeight="1">
      <c r="E794" s="74"/>
      <c r="F794" s="74"/>
      <c r="G794" s="74"/>
      <c r="K794" s="100"/>
    </row>
    <row r="795" spans="5:11" ht="15.75" customHeight="1">
      <c r="E795" s="74"/>
      <c r="F795" s="74"/>
      <c r="G795" s="74"/>
      <c r="K795" s="100"/>
    </row>
    <row r="796" spans="5:11" ht="15.75" customHeight="1">
      <c r="E796" s="74"/>
      <c r="F796" s="74"/>
      <c r="G796" s="74"/>
      <c r="K796" s="100"/>
    </row>
    <row r="797" spans="5:11" ht="15.75" customHeight="1">
      <c r="E797" s="74"/>
      <c r="F797" s="74"/>
      <c r="G797" s="74"/>
      <c r="K797" s="100"/>
    </row>
    <row r="798" spans="5:11" ht="15.75" customHeight="1">
      <c r="E798" s="74"/>
      <c r="F798" s="74"/>
      <c r="G798" s="74"/>
      <c r="K798" s="100"/>
    </row>
    <row r="799" spans="5:11" ht="15.75" customHeight="1">
      <c r="E799" s="74"/>
      <c r="F799" s="74"/>
      <c r="G799" s="74"/>
      <c r="K799" s="100"/>
    </row>
    <row r="800" spans="5:11" ht="15.75" customHeight="1">
      <c r="E800" s="74"/>
      <c r="F800" s="74"/>
      <c r="G800" s="74"/>
      <c r="K800" s="100"/>
    </row>
    <row r="801" spans="5:11" ht="15.75" customHeight="1">
      <c r="E801" s="74"/>
      <c r="F801" s="74"/>
      <c r="G801" s="74"/>
      <c r="K801" s="100"/>
    </row>
    <row r="802" spans="5:11" ht="15.75" customHeight="1">
      <c r="E802" s="74"/>
      <c r="F802" s="74"/>
      <c r="G802" s="74"/>
      <c r="K802" s="100"/>
    </row>
    <row r="803" spans="5:11" ht="15.75" customHeight="1">
      <c r="E803" s="74"/>
      <c r="F803" s="74"/>
      <c r="G803" s="74"/>
      <c r="K803" s="100"/>
    </row>
    <row r="804" spans="5:11" ht="15.75" customHeight="1">
      <c r="E804" s="74"/>
      <c r="F804" s="74"/>
      <c r="G804" s="74"/>
      <c r="K804" s="100"/>
    </row>
    <row r="805" spans="5:11" ht="15.75" customHeight="1">
      <c r="E805" s="74"/>
      <c r="F805" s="74"/>
      <c r="G805" s="74"/>
      <c r="K805" s="100"/>
    </row>
    <row r="806" spans="5:11" ht="15.75" customHeight="1">
      <c r="E806" s="74"/>
      <c r="F806" s="74"/>
      <c r="G806" s="74"/>
      <c r="K806" s="100"/>
    </row>
    <row r="807" spans="5:11" ht="15.75" customHeight="1">
      <c r="E807" s="74"/>
      <c r="F807" s="74"/>
      <c r="G807" s="74"/>
      <c r="K807" s="100"/>
    </row>
    <row r="808" spans="5:11" ht="15.75" customHeight="1">
      <c r="E808" s="74"/>
      <c r="F808" s="74"/>
      <c r="G808" s="74"/>
      <c r="K808" s="100"/>
    </row>
    <row r="809" spans="5:11" ht="15.75" customHeight="1">
      <c r="E809" s="74"/>
      <c r="F809" s="74"/>
      <c r="G809" s="74"/>
      <c r="K809" s="100"/>
    </row>
    <row r="810" spans="5:11" ht="15.75" customHeight="1">
      <c r="E810" s="74"/>
      <c r="F810" s="74"/>
      <c r="G810" s="74"/>
      <c r="K810" s="100"/>
    </row>
    <row r="811" spans="5:11" ht="15.75" customHeight="1">
      <c r="E811" s="74"/>
      <c r="F811" s="74"/>
      <c r="G811" s="74"/>
      <c r="K811" s="100"/>
    </row>
    <row r="812" spans="5:11" ht="15.75" customHeight="1">
      <c r="E812" s="74"/>
      <c r="F812" s="74"/>
      <c r="G812" s="74"/>
      <c r="K812" s="100"/>
    </row>
    <row r="813" spans="5:11" ht="15.75" customHeight="1">
      <c r="E813" s="74"/>
      <c r="F813" s="74"/>
      <c r="G813" s="74"/>
      <c r="K813" s="100"/>
    </row>
    <row r="814" spans="5:11" ht="15.75" customHeight="1">
      <c r="E814" s="74"/>
      <c r="F814" s="74"/>
      <c r="G814" s="74"/>
      <c r="K814" s="100"/>
    </row>
    <row r="815" spans="5:11" ht="15.75" customHeight="1">
      <c r="E815" s="74"/>
      <c r="F815" s="74"/>
      <c r="G815" s="74"/>
      <c r="K815" s="100"/>
    </row>
    <row r="816" spans="5:11" ht="15.75" customHeight="1">
      <c r="E816" s="74"/>
      <c r="F816" s="74"/>
      <c r="G816" s="74"/>
      <c r="K816" s="100"/>
    </row>
    <row r="817" spans="5:11" ht="15.75" customHeight="1">
      <c r="E817" s="74"/>
      <c r="F817" s="74"/>
      <c r="G817" s="74"/>
      <c r="K817" s="100"/>
    </row>
    <row r="818" spans="5:11" ht="15.75" customHeight="1">
      <c r="E818" s="74"/>
      <c r="F818" s="74"/>
      <c r="G818" s="74"/>
      <c r="K818" s="100"/>
    </row>
    <row r="819" spans="5:11" ht="15.75" customHeight="1">
      <c r="E819" s="74"/>
      <c r="F819" s="74"/>
      <c r="G819" s="74"/>
      <c r="K819" s="100"/>
    </row>
    <row r="820" spans="5:11" ht="15.75" customHeight="1">
      <c r="E820" s="74"/>
      <c r="F820" s="74"/>
      <c r="G820" s="74"/>
      <c r="K820" s="100"/>
    </row>
    <row r="821" spans="5:11" ht="15.75" customHeight="1">
      <c r="E821" s="74"/>
      <c r="F821" s="74"/>
      <c r="G821" s="74"/>
      <c r="K821" s="100"/>
    </row>
    <row r="822" spans="5:11" ht="15.75" customHeight="1">
      <c r="E822" s="74"/>
      <c r="F822" s="74"/>
      <c r="G822" s="74"/>
      <c r="K822" s="100"/>
    </row>
    <row r="823" spans="5:11" ht="15.75" customHeight="1">
      <c r="E823" s="74"/>
      <c r="F823" s="74"/>
      <c r="G823" s="74"/>
      <c r="K823" s="100"/>
    </row>
    <row r="824" spans="5:11" ht="15.75" customHeight="1">
      <c r="E824" s="74"/>
      <c r="F824" s="74"/>
      <c r="G824" s="74"/>
      <c r="K824" s="100"/>
    </row>
    <row r="825" spans="5:11" ht="15.75" customHeight="1">
      <c r="E825" s="74"/>
      <c r="F825" s="74"/>
      <c r="G825" s="74"/>
      <c r="K825" s="100"/>
    </row>
    <row r="826" spans="5:11" ht="15.75" customHeight="1">
      <c r="E826" s="74"/>
      <c r="F826" s="74"/>
      <c r="G826" s="74"/>
      <c r="K826" s="100"/>
    </row>
    <row r="827" spans="5:11" ht="15.75" customHeight="1">
      <c r="E827" s="74"/>
      <c r="F827" s="74"/>
      <c r="G827" s="74"/>
      <c r="K827" s="100"/>
    </row>
    <row r="828" spans="5:11" ht="15.75" customHeight="1">
      <c r="E828" s="74"/>
      <c r="F828" s="74"/>
      <c r="G828" s="74"/>
      <c r="K828" s="100"/>
    </row>
    <row r="829" spans="5:11" ht="15.75" customHeight="1">
      <c r="E829" s="74"/>
      <c r="F829" s="74"/>
      <c r="G829" s="74"/>
      <c r="K829" s="100"/>
    </row>
    <row r="830" spans="5:11" ht="15.75" customHeight="1">
      <c r="E830" s="74"/>
      <c r="F830" s="74"/>
      <c r="G830" s="74"/>
      <c r="K830" s="100"/>
    </row>
    <row r="831" spans="5:11" ht="15.75" customHeight="1">
      <c r="E831" s="74"/>
      <c r="F831" s="74"/>
      <c r="G831" s="74"/>
      <c r="K831" s="100"/>
    </row>
    <row r="832" spans="5:11" ht="15.75" customHeight="1">
      <c r="E832" s="74"/>
      <c r="F832" s="74"/>
      <c r="G832" s="74"/>
      <c r="K832" s="100"/>
    </row>
    <row r="833" spans="5:11" ht="15.75" customHeight="1">
      <c r="E833" s="74"/>
      <c r="F833" s="74"/>
      <c r="G833" s="74"/>
      <c r="K833" s="100"/>
    </row>
    <row r="834" spans="5:11" ht="15.75" customHeight="1">
      <c r="E834" s="74"/>
      <c r="F834" s="74"/>
      <c r="G834" s="74"/>
      <c r="K834" s="100"/>
    </row>
    <row r="835" spans="5:11" ht="15.75" customHeight="1">
      <c r="E835" s="74"/>
      <c r="F835" s="74"/>
      <c r="G835" s="74"/>
      <c r="K835" s="100"/>
    </row>
    <row r="836" spans="5:11" ht="15.75" customHeight="1">
      <c r="E836" s="74"/>
      <c r="F836" s="74"/>
      <c r="G836" s="74"/>
      <c r="K836" s="100"/>
    </row>
    <row r="837" spans="5:11" ht="15.75" customHeight="1">
      <c r="E837" s="74"/>
      <c r="F837" s="74"/>
      <c r="G837" s="74"/>
      <c r="K837" s="100"/>
    </row>
    <row r="838" spans="5:11" ht="15.75" customHeight="1">
      <c r="E838" s="74"/>
      <c r="F838" s="74"/>
      <c r="G838" s="74"/>
      <c r="K838" s="100"/>
    </row>
    <row r="839" spans="5:11" ht="15.75" customHeight="1">
      <c r="E839" s="74"/>
      <c r="F839" s="74"/>
      <c r="G839" s="74"/>
      <c r="K839" s="100"/>
    </row>
    <row r="840" spans="5:11" ht="15.75" customHeight="1">
      <c r="E840" s="74"/>
      <c r="F840" s="74"/>
      <c r="G840" s="74"/>
      <c r="K840" s="100"/>
    </row>
    <row r="841" spans="5:11" ht="15.75" customHeight="1">
      <c r="E841" s="74"/>
      <c r="F841" s="74"/>
      <c r="G841" s="74"/>
      <c r="K841" s="100"/>
    </row>
    <row r="842" spans="5:11" ht="15.75" customHeight="1">
      <c r="E842" s="74"/>
      <c r="F842" s="74"/>
      <c r="G842" s="74"/>
      <c r="K842" s="100"/>
    </row>
    <row r="843" spans="5:11" ht="15.75" customHeight="1">
      <c r="E843" s="74"/>
      <c r="F843" s="74"/>
      <c r="G843" s="74"/>
      <c r="K843" s="100"/>
    </row>
    <row r="844" spans="5:11" ht="15.75" customHeight="1">
      <c r="E844" s="74"/>
      <c r="F844" s="74"/>
      <c r="G844" s="74"/>
      <c r="K844" s="100"/>
    </row>
    <row r="845" spans="5:11" ht="15.75" customHeight="1">
      <c r="E845" s="74"/>
      <c r="F845" s="74"/>
      <c r="G845" s="74"/>
      <c r="K845" s="100"/>
    </row>
    <row r="846" spans="5:11" ht="15.75" customHeight="1">
      <c r="E846" s="74"/>
      <c r="F846" s="74"/>
      <c r="G846" s="74"/>
      <c r="K846" s="100"/>
    </row>
    <row r="847" spans="5:11" ht="15.75" customHeight="1">
      <c r="E847" s="74"/>
      <c r="F847" s="74"/>
      <c r="G847" s="74"/>
      <c r="K847" s="100"/>
    </row>
    <row r="848" spans="5:11" ht="15.75" customHeight="1">
      <c r="E848" s="74"/>
      <c r="F848" s="74"/>
      <c r="G848" s="74"/>
      <c r="K848" s="100"/>
    </row>
    <row r="849" spans="5:11" ht="15.75" customHeight="1">
      <c r="E849" s="74"/>
      <c r="F849" s="74"/>
      <c r="G849" s="74"/>
      <c r="K849" s="100"/>
    </row>
    <row r="850" spans="5:11" ht="15.75" customHeight="1">
      <c r="E850" s="74"/>
      <c r="F850" s="74"/>
      <c r="G850" s="74"/>
      <c r="K850" s="100"/>
    </row>
    <row r="851" spans="5:11" ht="15.75" customHeight="1">
      <c r="E851" s="74"/>
      <c r="F851" s="74"/>
      <c r="G851" s="74"/>
      <c r="K851" s="100"/>
    </row>
    <row r="852" spans="5:11" ht="15.75" customHeight="1">
      <c r="E852" s="74"/>
      <c r="F852" s="74"/>
      <c r="G852" s="74"/>
      <c r="K852" s="100"/>
    </row>
    <row r="853" spans="5:11" ht="15.75" customHeight="1">
      <c r="E853" s="74"/>
      <c r="F853" s="74"/>
      <c r="G853" s="74"/>
      <c r="K853" s="100"/>
    </row>
    <row r="854" spans="5:11" ht="15.75" customHeight="1">
      <c r="E854" s="74"/>
      <c r="F854" s="74"/>
      <c r="G854" s="74"/>
      <c r="K854" s="100"/>
    </row>
    <row r="855" spans="5:11" ht="15.75" customHeight="1">
      <c r="E855" s="74"/>
      <c r="F855" s="74"/>
      <c r="G855" s="74"/>
      <c r="K855" s="100"/>
    </row>
    <row r="856" spans="5:11" ht="15.75" customHeight="1">
      <c r="E856" s="74"/>
      <c r="F856" s="74"/>
      <c r="G856" s="74"/>
      <c r="K856" s="100"/>
    </row>
    <row r="857" spans="5:11" ht="15.75" customHeight="1">
      <c r="E857" s="74"/>
      <c r="F857" s="74"/>
      <c r="G857" s="74"/>
      <c r="K857" s="100"/>
    </row>
    <row r="858" spans="5:11" ht="15.75" customHeight="1">
      <c r="E858" s="74"/>
      <c r="F858" s="74"/>
      <c r="G858" s="74"/>
      <c r="K858" s="100"/>
    </row>
    <row r="859" spans="5:11" ht="15.75" customHeight="1">
      <c r="E859" s="74"/>
      <c r="F859" s="74"/>
      <c r="G859" s="74"/>
      <c r="K859" s="100"/>
    </row>
    <row r="860" spans="5:11" ht="15.75" customHeight="1">
      <c r="E860" s="74"/>
      <c r="F860" s="74"/>
      <c r="G860" s="74"/>
      <c r="K860" s="100"/>
    </row>
    <row r="861" spans="5:11" ht="15.75" customHeight="1">
      <c r="E861" s="74"/>
      <c r="F861" s="74"/>
      <c r="G861" s="74"/>
      <c r="K861" s="100"/>
    </row>
    <row r="862" spans="5:11" ht="15.75" customHeight="1">
      <c r="E862" s="74"/>
      <c r="F862" s="74"/>
      <c r="G862" s="74"/>
      <c r="K862" s="100"/>
    </row>
    <row r="863" spans="5:11" ht="15.75" customHeight="1">
      <c r="E863" s="74"/>
      <c r="F863" s="74"/>
      <c r="G863" s="74"/>
      <c r="K863" s="100"/>
    </row>
    <row r="864" spans="5:11" ht="15.75" customHeight="1">
      <c r="E864" s="74"/>
      <c r="F864" s="74"/>
      <c r="G864" s="74"/>
      <c r="K864" s="100"/>
    </row>
    <row r="865" spans="5:11" ht="15.75" customHeight="1">
      <c r="E865" s="74"/>
      <c r="F865" s="74"/>
      <c r="G865" s="74"/>
      <c r="K865" s="100"/>
    </row>
    <row r="866" spans="5:11" ht="15.75" customHeight="1">
      <c r="E866" s="74"/>
      <c r="F866" s="74"/>
      <c r="G866" s="74"/>
      <c r="K866" s="100"/>
    </row>
    <row r="867" spans="5:11" ht="15.75" customHeight="1">
      <c r="E867" s="74"/>
      <c r="F867" s="74"/>
      <c r="G867" s="74"/>
      <c r="K867" s="100"/>
    </row>
    <row r="868" spans="5:11" ht="15.75" customHeight="1">
      <c r="E868" s="74"/>
      <c r="F868" s="74"/>
      <c r="G868" s="74"/>
      <c r="K868" s="100"/>
    </row>
    <row r="869" spans="5:11" ht="15.75" customHeight="1">
      <c r="E869" s="74"/>
      <c r="F869" s="74"/>
      <c r="G869" s="74"/>
      <c r="K869" s="100"/>
    </row>
    <row r="870" spans="5:11" ht="15.75" customHeight="1">
      <c r="E870" s="74"/>
      <c r="F870" s="74"/>
      <c r="G870" s="74"/>
      <c r="K870" s="100"/>
    </row>
    <row r="871" spans="5:11" ht="15.75" customHeight="1">
      <c r="E871" s="74"/>
      <c r="F871" s="74"/>
      <c r="G871" s="74"/>
      <c r="K871" s="100"/>
    </row>
    <row r="872" spans="5:11" ht="15.75" customHeight="1">
      <c r="E872" s="74"/>
      <c r="F872" s="74"/>
      <c r="G872" s="74"/>
      <c r="K872" s="100"/>
    </row>
    <row r="873" spans="5:11" ht="15.75" customHeight="1">
      <c r="E873" s="74"/>
      <c r="F873" s="74"/>
      <c r="G873" s="74"/>
      <c r="K873" s="100"/>
    </row>
    <row r="874" spans="5:11" ht="15.75" customHeight="1">
      <c r="E874" s="74"/>
      <c r="F874" s="74"/>
      <c r="G874" s="74"/>
      <c r="K874" s="100"/>
    </row>
    <row r="875" spans="5:11" ht="15.75" customHeight="1">
      <c r="E875" s="74"/>
      <c r="F875" s="74"/>
      <c r="G875" s="74"/>
      <c r="K875" s="100"/>
    </row>
    <row r="876" spans="5:11" ht="15.75" customHeight="1">
      <c r="E876" s="74"/>
      <c r="F876" s="74"/>
      <c r="G876" s="74"/>
      <c r="K876" s="100"/>
    </row>
    <row r="877" spans="5:11" ht="15.75" customHeight="1">
      <c r="E877" s="74"/>
      <c r="F877" s="74"/>
      <c r="G877" s="74"/>
      <c r="K877" s="100"/>
    </row>
    <row r="878" spans="5:11" ht="15.75" customHeight="1">
      <c r="E878" s="74"/>
      <c r="F878" s="74"/>
      <c r="G878" s="74"/>
      <c r="K878" s="100"/>
    </row>
    <row r="879" spans="5:11" ht="15.75" customHeight="1">
      <c r="E879" s="74"/>
      <c r="F879" s="74"/>
      <c r="G879" s="74"/>
      <c r="K879" s="100"/>
    </row>
    <row r="880" spans="5:11" ht="15.75" customHeight="1">
      <c r="E880" s="74"/>
      <c r="F880" s="74"/>
      <c r="G880" s="74"/>
      <c r="K880" s="100"/>
    </row>
    <row r="881" spans="5:11" ht="15.75" customHeight="1">
      <c r="E881" s="74"/>
      <c r="F881" s="74"/>
      <c r="G881" s="74"/>
      <c r="K881" s="100"/>
    </row>
    <row r="882" spans="5:11" ht="15.75" customHeight="1">
      <c r="E882" s="74"/>
      <c r="F882" s="74"/>
      <c r="G882" s="74"/>
      <c r="K882" s="100"/>
    </row>
    <row r="883" spans="5:11" ht="15.75" customHeight="1">
      <c r="E883" s="74"/>
      <c r="F883" s="74"/>
      <c r="G883" s="74"/>
      <c r="K883" s="100"/>
    </row>
    <row r="884" spans="5:11" ht="15.75" customHeight="1">
      <c r="E884" s="74"/>
      <c r="F884" s="74"/>
      <c r="G884" s="74"/>
      <c r="K884" s="100"/>
    </row>
    <row r="885" spans="5:11" ht="15.75" customHeight="1">
      <c r="E885" s="74"/>
      <c r="F885" s="74"/>
      <c r="G885" s="74"/>
      <c r="K885" s="100"/>
    </row>
    <row r="886" spans="5:11" ht="15.75" customHeight="1">
      <c r="E886" s="74"/>
      <c r="F886" s="74"/>
      <c r="G886" s="74"/>
      <c r="K886" s="100"/>
    </row>
    <row r="887" spans="5:11" ht="15.75" customHeight="1">
      <c r="E887" s="74"/>
      <c r="F887" s="74"/>
      <c r="G887" s="74"/>
      <c r="K887" s="100"/>
    </row>
    <row r="888" spans="5:11" ht="15.75" customHeight="1">
      <c r="E888" s="74"/>
      <c r="F888" s="74"/>
      <c r="G888" s="74"/>
      <c r="K888" s="100"/>
    </row>
    <row r="889" spans="5:11" ht="15.75" customHeight="1">
      <c r="E889" s="74"/>
      <c r="F889" s="74"/>
      <c r="G889" s="74"/>
      <c r="K889" s="100"/>
    </row>
    <row r="890" spans="5:11" ht="15.75" customHeight="1">
      <c r="E890" s="74"/>
      <c r="F890" s="74"/>
      <c r="G890" s="74"/>
      <c r="K890" s="100"/>
    </row>
    <row r="891" spans="5:11" ht="15.75" customHeight="1">
      <c r="E891" s="74"/>
      <c r="F891" s="74"/>
      <c r="G891" s="74"/>
      <c r="K891" s="100"/>
    </row>
    <row r="892" spans="5:11" ht="15.75" customHeight="1">
      <c r="E892" s="74"/>
      <c r="F892" s="74"/>
      <c r="G892" s="74"/>
      <c r="K892" s="100"/>
    </row>
    <row r="893" spans="5:11" ht="15.75" customHeight="1">
      <c r="E893" s="74"/>
      <c r="F893" s="74"/>
      <c r="G893" s="74"/>
      <c r="K893" s="100"/>
    </row>
    <row r="894" spans="5:11" ht="15.75" customHeight="1">
      <c r="E894" s="74"/>
      <c r="F894" s="74"/>
      <c r="G894" s="74"/>
      <c r="K894" s="100"/>
    </row>
    <row r="895" spans="5:11" ht="15.75" customHeight="1">
      <c r="E895" s="74"/>
      <c r="F895" s="74"/>
      <c r="G895" s="74"/>
      <c r="K895" s="100"/>
    </row>
    <row r="896" spans="5:11" ht="15.75" customHeight="1">
      <c r="E896" s="74"/>
      <c r="F896" s="74"/>
      <c r="G896" s="74"/>
      <c r="K896" s="100"/>
    </row>
    <row r="897" spans="5:11" ht="15.75" customHeight="1">
      <c r="E897" s="74"/>
      <c r="F897" s="74"/>
      <c r="G897" s="74"/>
      <c r="K897" s="100"/>
    </row>
    <row r="898" spans="5:11" ht="15.75" customHeight="1">
      <c r="E898" s="74"/>
      <c r="F898" s="74"/>
      <c r="G898" s="74"/>
      <c r="K898" s="100"/>
    </row>
    <row r="899" spans="5:11" ht="15.75" customHeight="1">
      <c r="E899" s="74"/>
      <c r="F899" s="74"/>
      <c r="G899" s="74"/>
      <c r="K899" s="100"/>
    </row>
    <row r="900" spans="5:11" ht="15.75" customHeight="1">
      <c r="E900" s="74"/>
      <c r="F900" s="74"/>
      <c r="G900" s="74"/>
      <c r="K900" s="100"/>
    </row>
    <row r="901" spans="5:11" ht="15.75" customHeight="1">
      <c r="E901" s="74"/>
      <c r="F901" s="74"/>
      <c r="G901" s="74"/>
      <c r="K901" s="100"/>
    </row>
    <row r="902" spans="5:11" ht="15.75" customHeight="1">
      <c r="E902" s="74"/>
      <c r="F902" s="74"/>
      <c r="G902" s="74"/>
      <c r="K902" s="100"/>
    </row>
    <row r="903" spans="5:11" ht="15.75" customHeight="1">
      <c r="E903" s="74"/>
      <c r="F903" s="74"/>
      <c r="G903" s="74"/>
      <c r="K903" s="100"/>
    </row>
    <row r="904" spans="5:11" ht="15.75" customHeight="1">
      <c r="E904" s="74"/>
      <c r="F904" s="74"/>
      <c r="G904" s="74"/>
      <c r="K904" s="100"/>
    </row>
    <row r="905" spans="5:11" ht="15.75" customHeight="1">
      <c r="E905" s="74"/>
      <c r="F905" s="74"/>
      <c r="G905" s="74"/>
      <c r="K905" s="100"/>
    </row>
    <row r="906" spans="5:11" ht="15.75" customHeight="1">
      <c r="E906" s="74"/>
      <c r="F906" s="74"/>
      <c r="G906" s="74"/>
      <c r="K906" s="100"/>
    </row>
    <row r="907" spans="5:11" ht="15.75" customHeight="1">
      <c r="E907" s="74"/>
      <c r="F907" s="74"/>
      <c r="G907" s="74"/>
      <c r="K907" s="100"/>
    </row>
    <row r="908" spans="5:11" ht="15.75" customHeight="1">
      <c r="E908" s="74"/>
      <c r="F908" s="74"/>
      <c r="G908" s="74"/>
      <c r="K908" s="100"/>
    </row>
    <row r="909" spans="5:11" ht="15.75" customHeight="1">
      <c r="E909" s="74"/>
      <c r="F909" s="74"/>
      <c r="G909" s="74"/>
      <c r="K909" s="100"/>
    </row>
    <row r="910" spans="5:11" ht="15.75" customHeight="1">
      <c r="E910" s="74"/>
      <c r="F910" s="74"/>
      <c r="G910" s="74"/>
      <c r="K910" s="100"/>
    </row>
    <row r="911" spans="5:11" ht="15.75" customHeight="1">
      <c r="E911" s="74"/>
      <c r="F911" s="74"/>
      <c r="G911" s="74"/>
      <c r="K911" s="100"/>
    </row>
    <row r="912" spans="5:11" ht="15.75" customHeight="1">
      <c r="E912" s="74"/>
      <c r="F912" s="74"/>
      <c r="G912" s="74"/>
      <c r="K912" s="100"/>
    </row>
    <row r="913" spans="5:11" ht="15.75" customHeight="1">
      <c r="E913" s="74"/>
      <c r="F913" s="74"/>
      <c r="G913" s="74"/>
      <c r="K913" s="100"/>
    </row>
    <row r="914" spans="5:11" ht="15.75" customHeight="1">
      <c r="E914" s="74"/>
      <c r="F914" s="74"/>
      <c r="G914" s="74"/>
      <c r="K914" s="100"/>
    </row>
    <row r="915" spans="5:11" ht="15.75" customHeight="1">
      <c r="E915" s="74"/>
      <c r="F915" s="74"/>
      <c r="G915" s="74"/>
      <c r="K915" s="100"/>
    </row>
    <row r="916" spans="5:11" ht="15.75" customHeight="1">
      <c r="E916" s="74"/>
      <c r="F916" s="74"/>
      <c r="G916" s="74"/>
      <c r="K916" s="100"/>
    </row>
    <row r="917" spans="5:11" ht="15.75" customHeight="1">
      <c r="E917" s="74"/>
      <c r="F917" s="74"/>
      <c r="G917" s="74"/>
      <c r="K917" s="100"/>
    </row>
    <row r="918" spans="5:11" ht="15.75" customHeight="1">
      <c r="E918" s="74"/>
      <c r="F918" s="74"/>
      <c r="G918" s="74"/>
      <c r="K918" s="100"/>
    </row>
    <row r="919" spans="5:11" ht="15.75" customHeight="1">
      <c r="E919" s="74"/>
      <c r="F919" s="74"/>
      <c r="G919" s="74"/>
      <c r="K919" s="100"/>
    </row>
    <row r="920" spans="5:11" ht="15.75" customHeight="1">
      <c r="E920" s="74"/>
      <c r="F920" s="74"/>
      <c r="G920" s="74"/>
      <c r="K920" s="100"/>
    </row>
    <row r="921" spans="5:11" ht="15.75" customHeight="1">
      <c r="E921" s="74"/>
      <c r="F921" s="74"/>
      <c r="G921" s="74"/>
      <c r="K921" s="100"/>
    </row>
    <row r="922" spans="5:11" ht="15.75" customHeight="1">
      <c r="E922" s="74"/>
      <c r="F922" s="74"/>
      <c r="G922" s="74"/>
      <c r="K922" s="100"/>
    </row>
    <row r="923" spans="5:11" ht="15.75" customHeight="1">
      <c r="E923" s="74"/>
      <c r="F923" s="74"/>
      <c r="G923" s="74"/>
      <c r="K923" s="100"/>
    </row>
    <row r="924" spans="5:11" ht="15.75" customHeight="1">
      <c r="E924" s="74"/>
      <c r="F924" s="74"/>
      <c r="G924" s="74"/>
      <c r="K924" s="100"/>
    </row>
    <row r="925" spans="5:11" ht="15.75" customHeight="1">
      <c r="E925" s="74"/>
      <c r="F925" s="74"/>
      <c r="G925" s="74"/>
      <c r="K925" s="100"/>
    </row>
    <row r="926" spans="5:11" ht="15.75" customHeight="1">
      <c r="E926" s="74"/>
      <c r="F926" s="74"/>
      <c r="G926" s="74"/>
      <c r="K926" s="100"/>
    </row>
    <row r="927" spans="5:11" ht="15.75" customHeight="1">
      <c r="E927" s="74"/>
      <c r="F927" s="74"/>
      <c r="G927" s="74"/>
      <c r="K927" s="100"/>
    </row>
    <row r="928" spans="5:11" ht="15.75" customHeight="1">
      <c r="E928" s="74"/>
      <c r="F928" s="74"/>
      <c r="G928" s="74"/>
      <c r="K928" s="100"/>
    </row>
    <row r="929" spans="5:11" ht="15.75" customHeight="1">
      <c r="E929" s="74"/>
      <c r="F929" s="74"/>
      <c r="G929" s="74"/>
      <c r="K929" s="100"/>
    </row>
    <row r="930" spans="5:11" ht="15.75" customHeight="1">
      <c r="E930" s="74"/>
      <c r="F930" s="74"/>
      <c r="G930" s="74"/>
      <c r="K930" s="100"/>
    </row>
    <row r="931" spans="5:11" ht="15.75" customHeight="1">
      <c r="E931" s="74"/>
      <c r="F931" s="74"/>
      <c r="G931" s="74"/>
      <c r="K931" s="100"/>
    </row>
    <row r="932" spans="5:11" ht="15.75" customHeight="1">
      <c r="E932" s="74"/>
      <c r="F932" s="74"/>
      <c r="G932" s="74"/>
      <c r="K932" s="100"/>
    </row>
    <row r="933" spans="5:11" ht="15.75" customHeight="1">
      <c r="E933" s="74"/>
      <c r="F933" s="74"/>
      <c r="G933" s="74"/>
      <c r="K933" s="100"/>
    </row>
    <row r="934" spans="5:11" ht="15.75" customHeight="1">
      <c r="E934" s="74"/>
      <c r="F934" s="74"/>
      <c r="G934" s="74"/>
      <c r="K934" s="100"/>
    </row>
    <row r="935" spans="5:11" ht="15.75" customHeight="1">
      <c r="E935" s="74"/>
      <c r="F935" s="74"/>
      <c r="G935" s="74"/>
      <c r="K935" s="100"/>
    </row>
    <row r="936" spans="5:11" ht="15.75" customHeight="1">
      <c r="E936" s="74"/>
      <c r="F936" s="74"/>
      <c r="G936" s="74"/>
      <c r="K936" s="100"/>
    </row>
    <row r="937" spans="5:11" ht="15.75" customHeight="1">
      <c r="E937" s="74"/>
      <c r="F937" s="74"/>
      <c r="G937" s="74"/>
      <c r="K937" s="100"/>
    </row>
    <row r="938" spans="5:11" ht="15.75" customHeight="1">
      <c r="E938" s="74"/>
      <c r="F938" s="74"/>
      <c r="G938" s="74"/>
      <c r="K938" s="100"/>
    </row>
    <row r="939" spans="5:11" ht="15.75" customHeight="1">
      <c r="E939" s="74"/>
      <c r="F939" s="74"/>
      <c r="G939" s="74"/>
      <c r="K939" s="100"/>
    </row>
    <row r="940" spans="5:11" ht="15.75" customHeight="1">
      <c r="E940" s="74"/>
      <c r="F940" s="74"/>
      <c r="G940" s="74"/>
      <c r="K940" s="100"/>
    </row>
    <row r="941" spans="5:11" ht="15.75" customHeight="1">
      <c r="E941" s="74"/>
      <c r="F941" s="74"/>
      <c r="G941" s="74"/>
      <c r="K941" s="100"/>
    </row>
    <row r="942" spans="5:11" ht="15.75" customHeight="1">
      <c r="E942" s="74"/>
      <c r="F942" s="74"/>
      <c r="G942" s="74"/>
      <c r="K942" s="100"/>
    </row>
    <row r="943" spans="5:11" ht="15.75" customHeight="1">
      <c r="E943" s="74"/>
      <c r="F943" s="74"/>
      <c r="G943" s="74"/>
      <c r="K943" s="100"/>
    </row>
    <row r="944" spans="5:11" ht="15.75" customHeight="1">
      <c r="E944" s="74"/>
      <c r="F944" s="74"/>
      <c r="G944" s="74"/>
      <c r="K944" s="100"/>
    </row>
    <row r="945" spans="5:11" ht="15.75" customHeight="1">
      <c r="E945" s="74"/>
      <c r="F945" s="74"/>
      <c r="G945" s="74"/>
      <c r="K945" s="100"/>
    </row>
    <row r="946" spans="5:11" ht="15.75" customHeight="1">
      <c r="E946" s="74"/>
      <c r="F946" s="74"/>
      <c r="G946" s="74"/>
      <c r="K946" s="100"/>
    </row>
    <row r="947" spans="5:11" ht="15.75" customHeight="1">
      <c r="E947" s="74"/>
      <c r="F947" s="74"/>
      <c r="G947" s="74"/>
      <c r="K947" s="100"/>
    </row>
    <row r="948" spans="5:11" ht="15.75" customHeight="1">
      <c r="E948" s="74"/>
      <c r="F948" s="74"/>
      <c r="G948" s="74"/>
      <c r="K948" s="100"/>
    </row>
    <row r="949" spans="5:11" ht="15.75" customHeight="1">
      <c r="E949" s="74"/>
      <c r="F949" s="74"/>
      <c r="G949" s="74"/>
      <c r="K949" s="100"/>
    </row>
    <row r="950" spans="5:11" ht="15.75" customHeight="1">
      <c r="E950" s="74"/>
      <c r="F950" s="74"/>
      <c r="G950" s="74"/>
      <c r="K950" s="100"/>
    </row>
    <row r="951" spans="5:11" ht="15.75" customHeight="1">
      <c r="E951" s="74"/>
      <c r="F951" s="74"/>
      <c r="G951" s="74"/>
      <c r="K951" s="100"/>
    </row>
    <row r="952" spans="5:11" ht="15.75" customHeight="1">
      <c r="E952" s="74"/>
      <c r="F952" s="74"/>
      <c r="G952" s="74"/>
      <c r="K952" s="100"/>
    </row>
    <row r="953" spans="5:11" ht="15.75" customHeight="1">
      <c r="E953" s="74"/>
      <c r="F953" s="74"/>
      <c r="G953" s="74"/>
      <c r="K953" s="100"/>
    </row>
    <row r="954" spans="5:11" ht="15.75" customHeight="1">
      <c r="E954" s="74"/>
      <c r="F954" s="74"/>
      <c r="G954" s="74"/>
      <c r="K954" s="100"/>
    </row>
    <row r="955" spans="5:11" ht="15.75" customHeight="1">
      <c r="E955" s="74"/>
      <c r="F955" s="74"/>
      <c r="G955" s="74"/>
      <c r="K955" s="100"/>
    </row>
    <row r="956" spans="5:11" ht="15.75" customHeight="1">
      <c r="E956" s="74"/>
      <c r="F956" s="74"/>
      <c r="G956" s="74"/>
      <c r="K956" s="100"/>
    </row>
    <row r="957" spans="5:11" ht="15.75" customHeight="1">
      <c r="E957" s="74"/>
      <c r="F957" s="74"/>
      <c r="G957" s="74"/>
      <c r="K957" s="100"/>
    </row>
    <row r="958" spans="5:11" ht="15.75" customHeight="1">
      <c r="E958" s="74"/>
      <c r="F958" s="74"/>
      <c r="G958" s="74"/>
      <c r="K958" s="100"/>
    </row>
    <row r="959" spans="5:11" ht="15.75" customHeight="1">
      <c r="E959" s="74"/>
      <c r="F959" s="74"/>
      <c r="G959" s="74"/>
      <c r="K959" s="100"/>
    </row>
    <row r="960" spans="5:11" ht="15.75" customHeight="1">
      <c r="E960" s="74"/>
      <c r="F960" s="74"/>
      <c r="G960" s="74"/>
      <c r="K960" s="100"/>
    </row>
    <row r="961" spans="5:11" ht="15.75" customHeight="1">
      <c r="E961" s="74"/>
      <c r="F961" s="74"/>
      <c r="G961" s="74"/>
      <c r="K961" s="100"/>
    </row>
    <row r="962" spans="5:11" ht="15.75" customHeight="1">
      <c r="E962" s="74"/>
      <c r="F962" s="74"/>
      <c r="G962" s="74"/>
      <c r="K962" s="100"/>
    </row>
    <row r="963" spans="5:11" ht="15.75" customHeight="1">
      <c r="E963" s="74"/>
      <c r="F963" s="74"/>
      <c r="G963" s="74"/>
      <c r="K963" s="100"/>
    </row>
    <row r="964" spans="5:11" ht="15.75" customHeight="1">
      <c r="E964" s="74"/>
      <c r="F964" s="74"/>
      <c r="G964" s="74"/>
      <c r="K964" s="100"/>
    </row>
    <row r="965" spans="5:11" ht="15.75" customHeight="1">
      <c r="E965" s="74"/>
      <c r="F965" s="74"/>
      <c r="G965" s="74"/>
      <c r="K965" s="100"/>
    </row>
    <row r="966" spans="5:11" ht="15.75" customHeight="1">
      <c r="E966" s="74"/>
      <c r="F966" s="74"/>
      <c r="G966" s="74"/>
      <c r="K966" s="100"/>
    </row>
    <row r="967" spans="5:11" ht="15.75" customHeight="1">
      <c r="E967" s="74"/>
      <c r="F967" s="74"/>
      <c r="G967" s="74"/>
      <c r="K967" s="100"/>
    </row>
    <row r="968" spans="5:11" ht="15.75" customHeight="1">
      <c r="E968" s="74"/>
      <c r="F968" s="74"/>
      <c r="G968" s="74"/>
      <c r="K968" s="100"/>
    </row>
    <row r="969" spans="5:11" ht="15.75" customHeight="1">
      <c r="E969" s="74"/>
      <c r="F969" s="74"/>
      <c r="G969" s="74"/>
      <c r="K969" s="100"/>
    </row>
    <row r="970" spans="5:11" ht="15.75" customHeight="1">
      <c r="E970" s="74"/>
      <c r="F970" s="74"/>
      <c r="G970" s="74"/>
      <c r="K970" s="100"/>
    </row>
    <row r="971" spans="5:11" ht="15.75" customHeight="1">
      <c r="E971" s="74"/>
      <c r="F971" s="74"/>
      <c r="G971" s="74"/>
      <c r="K971" s="100"/>
    </row>
    <row r="972" spans="5:11" ht="15.75" customHeight="1">
      <c r="E972" s="74"/>
      <c r="F972" s="74"/>
      <c r="G972" s="74"/>
      <c r="K972" s="100"/>
    </row>
    <row r="973" spans="5:11" ht="15.75" customHeight="1">
      <c r="E973" s="74"/>
      <c r="F973" s="74"/>
      <c r="G973" s="74"/>
      <c r="K973" s="100"/>
    </row>
    <row r="974" spans="5:11" ht="15.75" customHeight="1">
      <c r="E974" s="74"/>
      <c r="F974" s="74"/>
      <c r="G974" s="74"/>
      <c r="K974" s="100"/>
    </row>
    <row r="975" spans="5:11" ht="15.75" customHeight="1">
      <c r="E975" s="74"/>
      <c r="F975" s="74"/>
      <c r="G975" s="74"/>
      <c r="K975" s="100"/>
    </row>
    <row r="976" spans="5:11" ht="15.75" customHeight="1">
      <c r="E976" s="74"/>
      <c r="F976" s="74"/>
      <c r="G976" s="74"/>
      <c r="K976" s="100"/>
    </row>
    <row r="977" spans="5:11" ht="15.75" customHeight="1">
      <c r="E977" s="74"/>
      <c r="F977" s="74"/>
      <c r="G977" s="74"/>
      <c r="K977" s="100"/>
    </row>
    <row r="978" spans="5:11" ht="15.75" customHeight="1">
      <c r="E978" s="74"/>
      <c r="F978" s="74"/>
      <c r="G978" s="74"/>
      <c r="K978" s="100"/>
    </row>
    <row r="979" spans="5:11" ht="15.75" customHeight="1">
      <c r="E979" s="74"/>
      <c r="F979" s="74"/>
      <c r="G979" s="74"/>
      <c r="K979" s="100"/>
    </row>
    <row r="980" spans="5:11" ht="15.75" customHeight="1">
      <c r="E980" s="74"/>
      <c r="F980" s="74"/>
      <c r="G980" s="74"/>
      <c r="K980" s="100"/>
    </row>
    <row r="981" spans="5:11" ht="15.75" customHeight="1">
      <c r="E981" s="74"/>
      <c r="F981" s="74"/>
      <c r="G981" s="74"/>
      <c r="K981" s="100"/>
    </row>
    <row r="982" spans="5:11" ht="15.75" customHeight="1">
      <c r="E982" s="74"/>
      <c r="F982" s="74"/>
      <c r="G982" s="74"/>
      <c r="K982" s="100"/>
    </row>
    <row r="983" spans="5:11" ht="15.75" customHeight="1">
      <c r="E983" s="74"/>
      <c r="F983" s="74"/>
      <c r="G983" s="74"/>
      <c r="K983" s="100"/>
    </row>
    <row r="984" spans="5:11" ht="15.75" customHeight="1">
      <c r="E984" s="74"/>
      <c r="F984" s="74"/>
      <c r="G984" s="74"/>
      <c r="K984" s="100"/>
    </row>
    <row r="985" spans="5:11" ht="15.75" customHeight="1">
      <c r="E985" s="74"/>
      <c r="F985" s="74"/>
      <c r="G985" s="74"/>
      <c r="K985" s="100"/>
    </row>
    <row r="986" spans="5:11" ht="15.75" customHeight="1">
      <c r="E986" s="74"/>
      <c r="F986" s="74"/>
      <c r="G986" s="74"/>
      <c r="K986" s="100"/>
    </row>
    <row r="987" spans="5:11" ht="15.75" customHeight="1">
      <c r="E987" s="74"/>
      <c r="F987" s="74"/>
      <c r="G987" s="74"/>
      <c r="K987" s="100"/>
    </row>
    <row r="988" spans="5:11" ht="15.75" customHeight="1">
      <c r="E988" s="74"/>
      <c r="F988" s="74"/>
      <c r="G988" s="74"/>
      <c r="K988" s="100"/>
    </row>
    <row r="989" spans="5:11" ht="15.75" customHeight="1">
      <c r="E989" s="74"/>
      <c r="F989" s="74"/>
      <c r="G989" s="74"/>
      <c r="K989" s="100"/>
    </row>
    <row r="990" spans="5:11" ht="15.75" customHeight="1">
      <c r="E990" s="74"/>
      <c r="F990" s="74"/>
      <c r="G990" s="74"/>
      <c r="K990" s="100"/>
    </row>
    <row r="991" spans="5:11" ht="15.75" customHeight="1">
      <c r="E991" s="74"/>
      <c r="F991" s="74"/>
      <c r="G991" s="74"/>
      <c r="K991" s="100"/>
    </row>
    <row r="992" spans="5:11" ht="15.75" customHeight="1">
      <c r="E992" s="74"/>
      <c r="F992" s="74"/>
      <c r="G992" s="74"/>
      <c r="K992" s="100"/>
    </row>
    <row r="993" spans="5:11" ht="15.75" customHeight="1">
      <c r="E993" s="74"/>
      <c r="F993" s="74"/>
      <c r="G993" s="74"/>
      <c r="K993" s="100"/>
    </row>
    <row r="994" spans="5:11" ht="15.75" customHeight="1">
      <c r="E994" s="74"/>
      <c r="F994" s="74"/>
      <c r="G994" s="74"/>
      <c r="K994" s="100"/>
    </row>
    <row r="995" spans="5:11" ht="15.75" customHeight="1">
      <c r="E995" s="74"/>
      <c r="F995" s="74"/>
      <c r="G995" s="74"/>
      <c r="K995" s="100"/>
    </row>
    <row r="996" spans="5:11" ht="15.75" customHeight="1">
      <c r="E996" s="74"/>
      <c r="F996" s="74"/>
      <c r="G996" s="74"/>
      <c r="K996" s="100"/>
    </row>
    <row r="997" spans="5:11" ht="15.75" customHeight="1">
      <c r="E997" s="74"/>
      <c r="F997" s="74"/>
      <c r="G997" s="74"/>
      <c r="K997" s="100"/>
    </row>
    <row r="998" spans="5:11" ht="15.75" customHeight="1">
      <c r="E998" s="74"/>
      <c r="F998" s="74"/>
      <c r="G998" s="74"/>
      <c r="K998" s="100"/>
    </row>
    <row r="999" spans="5:11" ht="15.75" customHeight="1">
      <c r="E999" s="74"/>
      <c r="F999" s="74"/>
      <c r="G999" s="74"/>
      <c r="K999" s="100"/>
    </row>
    <row r="1000" spans="5:11" ht="15.75" customHeight="1">
      <c r="E1000" s="74"/>
      <c r="F1000" s="74"/>
      <c r="G1000" s="74"/>
      <c r="K1000" s="100"/>
    </row>
  </sheetData>
  <mergeCells count="48">
    <mergeCell ref="E37:G37"/>
    <mergeCell ref="D38:D39"/>
    <mergeCell ref="E39:G39"/>
    <mergeCell ref="B27:B64"/>
    <mergeCell ref="C43:C52"/>
    <mergeCell ref="C53:C56"/>
    <mergeCell ref="C57:C63"/>
    <mergeCell ref="D59:D60"/>
    <mergeCell ref="E60:G60"/>
    <mergeCell ref="D61:D62"/>
    <mergeCell ref="E62:G62"/>
    <mergeCell ref="D63:G63"/>
    <mergeCell ref="C64:G64"/>
    <mergeCell ref="D3:K3"/>
    <mergeCell ref="D5:D23"/>
    <mergeCell ref="E5:E11"/>
    <mergeCell ref="F11:G11"/>
    <mergeCell ref="E12:E19"/>
    <mergeCell ref="F19:G19"/>
    <mergeCell ref="E20:E22"/>
    <mergeCell ref="D52:G52"/>
    <mergeCell ref="D53:D55"/>
    <mergeCell ref="E55:G55"/>
    <mergeCell ref="D56:G56"/>
    <mergeCell ref="D57:D58"/>
    <mergeCell ref="E58:G58"/>
    <mergeCell ref="D43:D46"/>
    <mergeCell ref="E46:G46"/>
    <mergeCell ref="D47:D49"/>
    <mergeCell ref="E49:G49"/>
    <mergeCell ref="D50:D51"/>
    <mergeCell ref="E51:G51"/>
    <mergeCell ref="C27:C31"/>
    <mergeCell ref="C32:C42"/>
    <mergeCell ref="F22:G22"/>
    <mergeCell ref="E23:G23"/>
    <mergeCell ref="B25:K25"/>
    <mergeCell ref="D27:D28"/>
    <mergeCell ref="E28:G28"/>
    <mergeCell ref="D31:G31"/>
    <mergeCell ref="D42:G42"/>
    <mergeCell ref="D40:D41"/>
    <mergeCell ref="E41:G41"/>
    <mergeCell ref="D29:D30"/>
    <mergeCell ref="E30:G30"/>
    <mergeCell ref="D32:D34"/>
    <mergeCell ref="E34:G34"/>
    <mergeCell ref="D35:D37"/>
  </mergeCells>
  <phoneticPr fontId="21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4" topLeftCell="A5" activePane="bottomLeft" state="frozen"/>
      <selection pane="bottomLeft" activeCell="B6" sqref="B6"/>
    </sheetView>
  </sheetViews>
  <sheetFormatPr defaultColWidth="14.44140625" defaultRowHeight="15" customHeight="1"/>
  <cols>
    <col min="1" max="1" width="14.44140625" customWidth="1"/>
    <col min="2" max="2" width="16" customWidth="1"/>
    <col min="3" max="3" width="14.44140625" customWidth="1"/>
    <col min="4" max="4" width="41.5546875" customWidth="1"/>
    <col min="5" max="5" width="8.88671875" customWidth="1"/>
    <col min="6" max="10" width="14.44140625" customWidth="1"/>
    <col min="11" max="11" width="23.33203125" customWidth="1"/>
    <col min="12" max="12" width="8.6640625" customWidth="1"/>
    <col min="13" max="13" width="40.44140625" customWidth="1"/>
    <col min="14" max="29" width="14.44140625" customWidth="1"/>
  </cols>
  <sheetData>
    <row r="1" spans="1:29" ht="15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</row>
    <row r="2" spans="1:29" ht="29.25" customHeight="1">
      <c r="A2" s="101"/>
      <c r="B2" s="156" t="s">
        <v>108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0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5.75" customHeight="1">
      <c r="A3" s="101"/>
      <c r="B3" s="101"/>
      <c r="C3" s="101"/>
      <c r="D3" s="101"/>
      <c r="E3" s="101"/>
      <c r="F3" s="101"/>
      <c r="G3" s="102"/>
      <c r="H3" s="102"/>
      <c r="I3" s="102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1:29" ht="15.75" customHeight="1">
      <c r="A4" s="101"/>
      <c r="B4" s="103" t="s">
        <v>109</v>
      </c>
      <c r="C4" s="103" t="s">
        <v>110</v>
      </c>
      <c r="D4" s="103" t="s">
        <v>111</v>
      </c>
      <c r="E4" s="103" t="s">
        <v>4</v>
      </c>
      <c r="F4" s="103" t="s">
        <v>112</v>
      </c>
      <c r="G4" s="104" t="s">
        <v>0</v>
      </c>
      <c r="H4" s="104" t="s">
        <v>47</v>
      </c>
      <c r="I4" s="104" t="s">
        <v>107</v>
      </c>
      <c r="J4" s="103" t="s">
        <v>113</v>
      </c>
      <c r="K4" s="103" t="s">
        <v>114</v>
      </c>
      <c r="L4" s="103" t="s">
        <v>115</v>
      </c>
      <c r="M4" s="103" t="s">
        <v>8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1:29" ht="15.75" customHeight="1">
      <c r="A5" s="105"/>
      <c r="B5" s="106"/>
      <c r="C5" s="22"/>
      <c r="D5" s="106"/>
      <c r="E5" s="106"/>
      <c r="F5" s="106"/>
      <c r="G5" s="107"/>
      <c r="H5" s="107"/>
      <c r="I5" s="107"/>
      <c r="J5" s="108"/>
      <c r="K5" s="109"/>
      <c r="L5" s="106" t="s">
        <v>116</v>
      </c>
      <c r="M5" s="106" t="s">
        <v>117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</row>
    <row r="6" spans="1:29" ht="15.75" customHeight="1">
      <c r="A6" s="105"/>
      <c r="B6" s="110" t="s">
        <v>118</v>
      </c>
      <c r="C6" s="111" t="s">
        <v>119</v>
      </c>
      <c r="D6" s="110" t="s">
        <v>20</v>
      </c>
      <c r="E6" s="111" t="s">
        <v>21</v>
      </c>
      <c r="F6" s="111"/>
      <c r="G6" s="112">
        <v>146</v>
      </c>
      <c r="H6" s="112">
        <v>0</v>
      </c>
      <c r="I6" s="112">
        <v>653856</v>
      </c>
      <c r="J6" s="110" t="s">
        <v>120</v>
      </c>
      <c r="K6" s="113"/>
      <c r="L6" s="114"/>
      <c r="M6" s="114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</row>
    <row r="7" spans="1:29" ht="15.75" customHeight="1">
      <c r="A7" s="101"/>
      <c r="B7" s="110" t="s">
        <v>121</v>
      </c>
      <c r="C7" s="111" t="s">
        <v>119</v>
      </c>
      <c r="D7" s="110" t="s">
        <v>122</v>
      </c>
      <c r="E7" s="111" t="s">
        <v>17</v>
      </c>
      <c r="F7" s="111"/>
      <c r="G7" s="112">
        <v>10000</v>
      </c>
      <c r="H7" s="112">
        <v>0</v>
      </c>
      <c r="I7" s="112">
        <v>663856</v>
      </c>
      <c r="J7" s="110" t="s">
        <v>123</v>
      </c>
      <c r="K7" s="113"/>
      <c r="L7" s="114"/>
      <c r="M7" s="114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8" spans="1:29" ht="15.75" customHeight="1">
      <c r="A8" s="101"/>
      <c r="B8" s="110" t="s">
        <v>124</v>
      </c>
      <c r="C8" s="111" t="s">
        <v>119</v>
      </c>
      <c r="D8" s="110" t="s">
        <v>125</v>
      </c>
      <c r="E8" s="111" t="s">
        <v>17</v>
      </c>
      <c r="F8" s="111"/>
      <c r="G8" s="112">
        <v>10000</v>
      </c>
      <c r="H8" s="112">
        <v>0</v>
      </c>
      <c r="I8" s="112">
        <v>673856</v>
      </c>
      <c r="J8" s="110" t="s">
        <v>126</v>
      </c>
      <c r="K8" s="113"/>
      <c r="L8" s="114"/>
      <c r="M8" s="114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</row>
    <row r="9" spans="1:29" ht="15.75" customHeight="1">
      <c r="A9" s="101"/>
      <c r="B9" s="110" t="s">
        <v>127</v>
      </c>
      <c r="C9" s="111" t="s">
        <v>119</v>
      </c>
      <c r="D9" s="110" t="s">
        <v>128</v>
      </c>
      <c r="E9" s="111" t="s">
        <v>17</v>
      </c>
      <c r="F9" s="111"/>
      <c r="G9" s="112">
        <v>10000</v>
      </c>
      <c r="H9" s="112">
        <v>0</v>
      </c>
      <c r="I9" s="112">
        <v>683856</v>
      </c>
      <c r="J9" s="110" t="s">
        <v>129</v>
      </c>
      <c r="K9" s="113"/>
      <c r="L9" s="114"/>
      <c r="M9" s="114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</row>
    <row r="10" spans="1:29" ht="15.75" customHeight="1">
      <c r="A10" s="101"/>
      <c r="B10" s="110" t="s">
        <v>130</v>
      </c>
      <c r="C10" s="111" t="s">
        <v>119</v>
      </c>
      <c r="D10" s="110" t="s">
        <v>131</v>
      </c>
      <c r="E10" s="111" t="s">
        <v>17</v>
      </c>
      <c r="F10" s="111"/>
      <c r="G10" s="112">
        <v>10000</v>
      </c>
      <c r="H10" s="112">
        <v>0</v>
      </c>
      <c r="I10" s="112">
        <v>693856</v>
      </c>
      <c r="J10" s="110" t="s">
        <v>132</v>
      </c>
      <c r="K10" s="113"/>
      <c r="L10" s="114"/>
      <c r="M10" s="114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</row>
    <row r="11" spans="1:29" ht="15.75" customHeight="1">
      <c r="A11" s="101"/>
      <c r="B11" s="110" t="s">
        <v>133</v>
      </c>
      <c r="C11" s="111" t="s">
        <v>119</v>
      </c>
      <c r="D11" s="110" t="s">
        <v>134</v>
      </c>
      <c r="E11" s="111" t="s">
        <v>17</v>
      </c>
      <c r="F11" s="111"/>
      <c r="G11" s="112">
        <v>10000</v>
      </c>
      <c r="H11" s="112">
        <v>0</v>
      </c>
      <c r="I11" s="112">
        <v>703856</v>
      </c>
      <c r="J11" s="110" t="s">
        <v>135</v>
      </c>
      <c r="K11" s="113"/>
      <c r="L11" s="114"/>
      <c r="M11" s="114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</row>
    <row r="12" spans="1:29" ht="15.75" customHeight="1">
      <c r="A12" s="101"/>
      <c r="B12" s="110" t="s">
        <v>136</v>
      </c>
      <c r="C12" s="111" t="s">
        <v>119</v>
      </c>
      <c r="D12" s="110" t="s">
        <v>137</v>
      </c>
      <c r="E12" s="111" t="s">
        <v>17</v>
      </c>
      <c r="F12" s="111"/>
      <c r="G12" s="112">
        <v>10000</v>
      </c>
      <c r="H12" s="112">
        <v>0</v>
      </c>
      <c r="I12" s="112">
        <v>713856</v>
      </c>
      <c r="J12" s="110" t="s">
        <v>138</v>
      </c>
      <c r="K12" s="113"/>
      <c r="L12" s="114"/>
      <c r="M12" s="114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</row>
    <row r="13" spans="1:29" ht="15.75" customHeight="1">
      <c r="A13" s="101"/>
      <c r="B13" s="110" t="s">
        <v>139</v>
      </c>
      <c r="C13" s="111" t="s">
        <v>119</v>
      </c>
      <c r="D13" s="110" t="s">
        <v>140</v>
      </c>
      <c r="E13" s="111" t="s">
        <v>17</v>
      </c>
      <c r="F13" s="111"/>
      <c r="G13" s="112">
        <v>10000</v>
      </c>
      <c r="H13" s="112">
        <v>0</v>
      </c>
      <c r="I13" s="112">
        <v>723856</v>
      </c>
      <c r="J13" s="110" t="s">
        <v>141</v>
      </c>
      <c r="K13" s="113"/>
      <c r="L13" s="114"/>
      <c r="M13" s="114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</row>
    <row r="14" spans="1:29" ht="15.75" customHeight="1">
      <c r="A14" s="101"/>
      <c r="B14" s="110" t="s">
        <v>142</v>
      </c>
      <c r="C14" s="111" t="s">
        <v>119</v>
      </c>
      <c r="D14" s="110" t="s">
        <v>143</v>
      </c>
      <c r="E14" s="111" t="s">
        <v>17</v>
      </c>
      <c r="F14" s="111"/>
      <c r="G14" s="112">
        <v>10000</v>
      </c>
      <c r="H14" s="112">
        <v>0</v>
      </c>
      <c r="I14" s="112">
        <v>733856</v>
      </c>
      <c r="J14" s="110" t="s">
        <v>144</v>
      </c>
      <c r="K14" s="113"/>
      <c r="L14" s="114"/>
      <c r="M14" s="114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ht="15.75" customHeight="1">
      <c r="A15" s="101"/>
      <c r="B15" s="110" t="s">
        <v>145</v>
      </c>
      <c r="C15" s="111" t="s">
        <v>119</v>
      </c>
      <c r="D15" s="110" t="s">
        <v>146</v>
      </c>
      <c r="E15" s="111" t="s">
        <v>17</v>
      </c>
      <c r="F15" s="111"/>
      <c r="G15" s="112">
        <v>10000</v>
      </c>
      <c r="H15" s="112">
        <v>0</v>
      </c>
      <c r="I15" s="112">
        <v>743856</v>
      </c>
      <c r="J15" s="110" t="s">
        <v>147</v>
      </c>
      <c r="K15" s="113"/>
      <c r="L15" s="114"/>
      <c r="M15" s="114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</row>
    <row r="16" spans="1:29" ht="15.75" customHeight="1">
      <c r="A16" s="101"/>
      <c r="B16" s="110" t="s">
        <v>148</v>
      </c>
      <c r="C16" s="111" t="s">
        <v>119</v>
      </c>
      <c r="D16" s="110" t="s">
        <v>149</v>
      </c>
      <c r="E16" s="111" t="s">
        <v>17</v>
      </c>
      <c r="F16" s="111"/>
      <c r="G16" s="112">
        <v>10000</v>
      </c>
      <c r="H16" s="112">
        <v>0</v>
      </c>
      <c r="I16" s="112">
        <v>753856</v>
      </c>
      <c r="J16" s="110" t="s">
        <v>150</v>
      </c>
      <c r="K16" s="113"/>
      <c r="L16" s="114"/>
      <c r="M16" s="114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ht="15.75" customHeight="1">
      <c r="A17" s="101"/>
      <c r="B17" s="110" t="s">
        <v>151</v>
      </c>
      <c r="C17" s="111" t="s">
        <v>119</v>
      </c>
      <c r="D17" s="110" t="s">
        <v>152</v>
      </c>
      <c r="E17" s="111" t="s">
        <v>17</v>
      </c>
      <c r="F17" s="111"/>
      <c r="G17" s="112">
        <v>10000</v>
      </c>
      <c r="H17" s="112">
        <v>0</v>
      </c>
      <c r="I17" s="112">
        <v>763856</v>
      </c>
      <c r="J17" s="110" t="s">
        <v>153</v>
      </c>
      <c r="K17" s="113"/>
      <c r="L17" s="114"/>
      <c r="M17" s="114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</row>
    <row r="18" spans="1:29" ht="15.75" customHeight="1">
      <c r="A18" s="101"/>
      <c r="B18" s="110" t="s">
        <v>154</v>
      </c>
      <c r="C18" s="111" t="s">
        <v>119</v>
      </c>
      <c r="D18" s="110" t="s">
        <v>155</v>
      </c>
      <c r="E18" s="111" t="s">
        <v>17</v>
      </c>
      <c r="F18" s="111"/>
      <c r="G18" s="112">
        <v>10000</v>
      </c>
      <c r="H18" s="112">
        <v>0</v>
      </c>
      <c r="I18" s="112">
        <v>773856</v>
      </c>
      <c r="J18" s="110" t="s">
        <v>156</v>
      </c>
      <c r="K18" s="113"/>
      <c r="L18" s="114"/>
      <c r="M18" s="114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</row>
    <row r="19" spans="1:29" ht="15.75" customHeight="1">
      <c r="A19" s="101"/>
      <c r="B19" s="110" t="s">
        <v>157</v>
      </c>
      <c r="C19" s="111" t="s">
        <v>119</v>
      </c>
      <c r="D19" s="110" t="s">
        <v>158</v>
      </c>
      <c r="E19" s="111" t="s">
        <v>17</v>
      </c>
      <c r="F19" s="111"/>
      <c r="G19" s="112">
        <v>10000</v>
      </c>
      <c r="H19" s="112">
        <v>0</v>
      </c>
      <c r="I19" s="112">
        <v>783856</v>
      </c>
      <c r="J19" s="110" t="s">
        <v>159</v>
      </c>
      <c r="K19" s="113"/>
      <c r="L19" s="114"/>
      <c r="M19" s="114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</row>
    <row r="20" spans="1:29" ht="15.75" customHeight="1">
      <c r="A20" s="101"/>
      <c r="B20" s="110" t="s">
        <v>160</v>
      </c>
      <c r="C20" s="111" t="s">
        <v>119</v>
      </c>
      <c r="D20" s="110" t="s">
        <v>161</v>
      </c>
      <c r="E20" s="111" t="s">
        <v>17</v>
      </c>
      <c r="F20" s="111"/>
      <c r="G20" s="112">
        <v>10000</v>
      </c>
      <c r="H20" s="112">
        <v>0</v>
      </c>
      <c r="I20" s="112">
        <v>793856</v>
      </c>
      <c r="J20" s="110" t="s">
        <v>162</v>
      </c>
      <c r="K20" s="113"/>
      <c r="L20" s="114"/>
      <c r="M20" s="114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</row>
    <row r="21" spans="1:29" ht="15.75" customHeight="1">
      <c r="A21" s="101"/>
      <c r="B21" s="110" t="s">
        <v>163</v>
      </c>
      <c r="C21" s="111" t="s">
        <v>119</v>
      </c>
      <c r="D21" s="110" t="s">
        <v>164</v>
      </c>
      <c r="E21" s="111" t="s">
        <v>17</v>
      </c>
      <c r="F21" s="111"/>
      <c r="G21" s="112">
        <v>10000</v>
      </c>
      <c r="H21" s="112">
        <v>0</v>
      </c>
      <c r="I21" s="112">
        <v>803856</v>
      </c>
      <c r="J21" s="110" t="s">
        <v>165</v>
      </c>
      <c r="K21" s="113"/>
      <c r="L21" s="114"/>
      <c r="M21" s="114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</row>
    <row r="22" spans="1:29" ht="15.75" customHeight="1">
      <c r="A22" s="101"/>
      <c r="B22" s="110" t="s">
        <v>166</v>
      </c>
      <c r="C22" s="111" t="s">
        <v>119</v>
      </c>
      <c r="D22" s="110" t="s">
        <v>167</v>
      </c>
      <c r="E22" s="111" t="s">
        <v>17</v>
      </c>
      <c r="F22" s="111"/>
      <c r="G22" s="112">
        <v>10000</v>
      </c>
      <c r="H22" s="112">
        <v>0</v>
      </c>
      <c r="I22" s="112">
        <v>813856</v>
      </c>
      <c r="J22" s="110" t="s">
        <v>168</v>
      </c>
      <c r="K22" s="113"/>
      <c r="L22" s="114"/>
      <c r="M22" s="114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ht="15.75" customHeight="1">
      <c r="A23" s="101"/>
      <c r="B23" s="110" t="s">
        <v>169</v>
      </c>
      <c r="C23" s="111" t="s">
        <v>119</v>
      </c>
      <c r="D23" s="110" t="s">
        <v>170</v>
      </c>
      <c r="E23" s="111" t="s">
        <v>17</v>
      </c>
      <c r="F23" s="111"/>
      <c r="G23" s="112">
        <v>10000</v>
      </c>
      <c r="H23" s="112">
        <v>0</v>
      </c>
      <c r="I23" s="112">
        <v>823856</v>
      </c>
      <c r="J23" s="110" t="s">
        <v>171</v>
      </c>
      <c r="K23" s="113"/>
      <c r="L23" s="114"/>
      <c r="M23" s="114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</row>
    <row r="24" spans="1:29" ht="15.75" customHeight="1">
      <c r="A24" s="101"/>
      <c r="B24" s="110" t="s">
        <v>172</v>
      </c>
      <c r="C24" s="111" t="s">
        <v>119</v>
      </c>
      <c r="D24" s="110" t="s">
        <v>173</v>
      </c>
      <c r="E24" s="111" t="s">
        <v>17</v>
      </c>
      <c r="F24" s="111"/>
      <c r="G24" s="112">
        <v>10000</v>
      </c>
      <c r="H24" s="112">
        <v>0</v>
      </c>
      <c r="I24" s="112">
        <v>833856</v>
      </c>
      <c r="J24" s="110" t="s">
        <v>174</v>
      </c>
      <c r="K24" s="113"/>
      <c r="L24" s="114"/>
      <c r="M24" s="114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ht="15.75" customHeight="1">
      <c r="A25" s="101"/>
      <c r="B25" s="110" t="s">
        <v>175</v>
      </c>
      <c r="C25" s="111" t="s">
        <v>119</v>
      </c>
      <c r="D25" s="110" t="s">
        <v>176</v>
      </c>
      <c r="E25" s="111" t="s">
        <v>17</v>
      </c>
      <c r="F25" s="111"/>
      <c r="G25" s="112">
        <v>10000</v>
      </c>
      <c r="H25" s="112">
        <v>0</v>
      </c>
      <c r="I25" s="112">
        <v>843856</v>
      </c>
      <c r="J25" s="110" t="s">
        <v>177</v>
      </c>
      <c r="K25" s="113"/>
      <c r="L25" s="114"/>
      <c r="M25" s="114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</row>
    <row r="26" spans="1:29" ht="15.75" customHeight="1">
      <c r="A26" s="101"/>
      <c r="B26" s="110" t="s">
        <v>178</v>
      </c>
      <c r="C26" s="111" t="s">
        <v>119</v>
      </c>
      <c r="D26" s="110" t="s">
        <v>179</v>
      </c>
      <c r="E26" s="111" t="s">
        <v>17</v>
      </c>
      <c r="F26" s="111"/>
      <c r="G26" s="112">
        <v>10000</v>
      </c>
      <c r="H26" s="112">
        <v>0</v>
      </c>
      <c r="I26" s="112">
        <v>853856</v>
      </c>
      <c r="J26" s="110" t="s">
        <v>180</v>
      </c>
      <c r="K26" s="113"/>
      <c r="L26" s="114"/>
      <c r="M26" s="114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</row>
    <row r="27" spans="1:29" ht="15.75" customHeight="1">
      <c r="A27" s="101"/>
      <c r="B27" s="110" t="s">
        <v>181</v>
      </c>
      <c r="C27" s="111" t="s">
        <v>119</v>
      </c>
      <c r="D27" s="110" t="s">
        <v>182</v>
      </c>
      <c r="E27" s="111" t="s">
        <v>17</v>
      </c>
      <c r="F27" s="111"/>
      <c r="G27" s="112">
        <v>10000</v>
      </c>
      <c r="H27" s="112">
        <v>0</v>
      </c>
      <c r="I27" s="112">
        <v>863856</v>
      </c>
      <c r="J27" s="110" t="s">
        <v>183</v>
      </c>
      <c r="K27" s="113"/>
      <c r="L27" s="114"/>
      <c r="M27" s="114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</row>
    <row r="28" spans="1:29" ht="15.75" customHeight="1">
      <c r="A28" s="101"/>
      <c r="B28" s="110" t="s">
        <v>184</v>
      </c>
      <c r="C28" s="111" t="s">
        <v>119</v>
      </c>
      <c r="D28" s="110" t="s">
        <v>185</v>
      </c>
      <c r="E28" s="111" t="s">
        <v>17</v>
      </c>
      <c r="F28" s="111"/>
      <c r="G28" s="112">
        <v>10000</v>
      </c>
      <c r="H28" s="112">
        <v>0</v>
      </c>
      <c r="I28" s="112">
        <v>873856</v>
      </c>
      <c r="J28" s="110" t="s">
        <v>186</v>
      </c>
      <c r="K28" s="113"/>
      <c r="L28" s="114"/>
      <c r="M28" s="114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</row>
    <row r="29" spans="1:29" ht="15.75" customHeight="1">
      <c r="A29" s="101"/>
      <c r="B29" s="110" t="s">
        <v>187</v>
      </c>
      <c r="C29" s="111" t="s">
        <v>119</v>
      </c>
      <c r="D29" s="110" t="s">
        <v>188</v>
      </c>
      <c r="E29" s="111" t="s">
        <v>17</v>
      </c>
      <c r="F29" s="111"/>
      <c r="G29" s="112">
        <v>10000</v>
      </c>
      <c r="H29" s="112">
        <v>0</v>
      </c>
      <c r="I29" s="112">
        <v>883856</v>
      </c>
      <c r="J29" s="110" t="s">
        <v>189</v>
      </c>
      <c r="K29" s="113"/>
      <c r="L29" s="114"/>
      <c r="M29" s="114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</row>
    <row r="30" spans="1:29" ht="15.75" customHeight="1">
      <c r="A30" s="101"/>
      <c r="B30" s="110" t="s">
        <v>190</v>
      </c>
      <c r="C30" s="111" t="s">
        <v>119</v>
      </c>
      <c r="D30" s="110" t="s">
        <v>191</v>
      </c>
      <c r="E30" s="111" t="s">
        <v>17</v>
      </c>
      <c r="F30" s="111"/>
      <c r="G30" s="112">
        <v>10000</v>
      </c>
      <c r="H30" s="112">
        <v>0</v>
      </c>
      <c r="I30" s="112">
        <v>893856</v>
      </c>
      <c r="J30" s="110" t="s">
        <v>192</v>
      </c>
      <c r="K30" s="113"/>
      <c r="L30" s="114"/>
      <c r="M30" s="114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</row>
    <row r="31" spans="1:29" ht="15.75" customHeight="1">
      <c r="A31" s="101"/>
      <c r="B31" s="110" t="s">
        <v>193</v>
      </c>
      <c r="C31" s="111" t="s">
        <v>119</v>
      </c>
      <c r="D31" s="110" t="s">
        <v>194</v>
      </c>
      <c r="E31" s="111" t="s">
        <v>17</v>
      </c>
      <c r="F31" s="111"/>
      <c r="G31" s="112">
        <v>10000</v>
      </c>
      <c r="H31" s="112">
        <v>0</v>
      </c>
      <c r="I31" s="112">
        <v>903856</v>
      </c>
      <c r="J31" s="110" t="s">
        <v>192</v>
      </c>
      <c r="K31" s="113"/>
      <c r="L31" s="114"/>
      <c r="M31" s="114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</row>
    <row r="32" spans="1:29" ht="15.75" customHeight="1">
      <c r="A32" s="101"/>
      <c r="B32" s="110" t="s">
        <v>195</v>
      </c>
      <c r="C32" s="111" t="s">
        <v>119</v>
      </c>
      <c r="D32" s="110" t="s">
        <v>196</v>
      </c>
      <c r="E32" s="111" t="s">
        <v>17</v>
      </c>
      <c r="F32" s="111"/>
      <c r="G32" s="112">
        <v>10000</v>
      </c>
      <c r="H32" s="112">
        <v>0</v>
      </c>
      <c r="I32" s="112">
        <v>913856</v>
      </c>
      <c r="J32" s="110" t="s">
        <v>197</v>
      </c>
      <c r="K32" s="113"/>
      <c r="L32" s="114"/>
      <c r="M32" s="114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</row>
    <row r="33" spans="1:29" ht="14.25" customHeight="1">
      <c r="A33" s="101"/>
      <c r="B33" s="110" t="s">
        <v>198</v>
      </c>
      <c r="C33" s="111" t="s">
        <v>119</v>
      </c>
      <c r="D33" s="110" t="s">
        <v>199</v>
      </c>
      <c r="E33" s="111" t="s">
        <v>17</v>
      </c>
      <c r="F33" s="111"/>
      <c r="G33" s="112">
        <v>10000</v>
      </c>
      <c r="H33" s="112">
        <v>0</v>
      </c>
      <c r="I33" s="112">
        <v>923856</v>
      </c>
      <c r="J33" s="110" t="s">
        <v>200</v>
      </c>
      <c r="K33" s="113"/>
      <c r="L33" s="114"/>
      <c r="M33" s="114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</row>
    <row r="34" spans="1:29" ht="15.75" customHeight="1">
      <c r="A34" s="101"/>
      <c r="B34" s="110" t="s">
        <v>201</v>
      </c>
      <c r="C34" s="111" t="s">
        <v>119</v>
      </c>
      <c r="D34" s="110" t="s">
        <v>202</v>
      </c>
      <c r="E34" s="111" t="s">
        <v>17</v>
      </c>
      <c r="F34" s="111"/>
      <c r="G34" s="112">
        <v>10000</v>
      </c>
      <c r="H34" s="112">
        <v>0</v>
      </c>
      <c r="I34" s="112">
        <v>933856</v>
      </c>
      <c r="J34" s="110" t="s">
        <v>203</v>
      </c>
      <c r="K34" s="113"/>
      <c r="L34" s="114"/>
      <c r="M34" s="114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</row>
    <row r="35" spans="1:29" ht="15.75" customHeight="1">
      <c r="A35" s="101"/>
      <c r="B35" s="110" t="s">
        <v>204</v>
      </c>
      <c r="C35" s="111" t="s">
        <v>119</v>
      </c>
      <c r="D35" s="110" t="s">
        <v>205</v>
      </c>
      <c r="E35" s="111" t="s">
        <v>17</v>
      </c>
      <c r="F35" s="111"/>
      <c r="G35" s="112">
        <v>10000</v>
      </c>
      <c r="H35" s="112">
        <v>0</v>
      </c>
      <c r="I35" s="112">
        <v>943856</v>
      </c>
      <c r="J35" s="110" t="s">
        <v>206</v>
      </c>
      <c r="K35" s="113"/>
      <c r="L35" s="114"/>
      <c r="M35" s="114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</row>
    <row r="36" spans="1:29" ht="15.75" customHeight="1">
      <c r="A36" s="101"/>
      <c r="B36" s="110" t="s">
        <v>207</v>
      </c>
      <c r="C36" s="111" t="s">
        <v>119</v>
      </c>
      <c r="D36" s="110" t="s">
        <v>208</v>
      </c>
      <c r="E36" s="111" t="s">
        <v>17</v>
      </c>
      <c r="F36" s="111"/>
      <c r="G36" s="112">
        <v>10000</v>
      </c>
      <c r="H36" s="112">
        <v>0</v>
      </c>
      <c r="I36" s="112">
        <v>953856</v>
      </c>
      <c r="J36" s="110" t="s">
        <v>209</v>
      </c>
      <c r="K36" s="113"/>
      <c r="L36" s="114"/>
      <c r="M36" s="114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</row>
    <row r="37" spans="1:29" ht="15.75" customHeight="1">
      <c r="A37" s="101"/>
      <c r="B37" s="110" t="s">
        <v>210</v>
      </c>
      <c r="C37" s="111" t="s">
        <v>119</v>
      </c>
      <c r="D37" s="110" t="s">
        <v>211</v>
      </c>
      <c r="E37" s="111" t="s">
        <v>17</v>
      </c>
      <c r="F37" s="111"/>
      <c r="G37" s="112">
        <v>10000</v>
      </c>
      <c r="H37" s="112">
        <v>0</v>
      </c>
      <c r="I37" s="112">
        <v>963856</v>
      </c>
      <c r="J37" s="110" t="s">
        <v>212</v>
      </c>
      <c r="K37" s="113"/>
      <c r="L37" s="114"/>
      <c r="M37" s="114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</row>
    <row r="38" spans="1:29" ht="15.75" customHeight="1">
      <c r="A38" s="101"/>
      <c r="B38" s="110" t="s">
        <v>213</v>
      </c>
      <c r="C38" s="111" t="s">
        <v>119</v>
      </c>
      <c r="D38" s="110" t="s">
        <v>214</v>
      </c>
      <c r="E38" s="111" t="s">
        <v>17</v>
      </c>
      <c r="F38" s="111"/>
      <c r="G38" s="112">
        <v>10000</v>
      </c>
      <c r="H38" s="112">
        <v>0</v>
      </c>
      <c r="I38" s="112">
        <v>973856</v>
      </c>
      <c r="J38" s="110" t="s">
        <v>215</v>
      </c>
      <c r="K38" s="113"/>
      <c r="L38" s="114"/>
      <c r="M38" s="114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29" ht="15.75" customHeight="1">
      <c r="A39" s="101"/>
      <c r="B39" s="110" t="s">
        <v>120</v>
      </c>
      <c r="C39" s="111" t="s">
        <v>119</v>
      </c>
      <c r="D39" s="110" t="s">
        <v>216</v>
      </c>
      <c r="E39" s="111" t="s">
        <v>17</v>
      </c>
      <c r="F39" s="111"/>
      <c r="G39" s="112">
        <v>10000</v>
      </c>
      <c r="H39" s="112">
        <v>0</v>
      </c>
      <c r="I39" s="112">
        <v>983856</v>
      </c>
      <c r="J39" s="115"/>
      <c r="K39" s="113"/>
      <c r="L39" s="114"/>
      <c r="M39" s="114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29" ht="15.75" customHeight="1">
      <c r="A40" s="101"/>
      <c r="B40" s="110" t="s">
        <v>123</v>
      </c>
      <c r="C40" s="111" t="s">
        <v>119</v>
      </c>
      <c r="D40" s="110" t="s">
        <v>217</v>
      </c>
      <c r="E40" s="111" t="s">
        <v>17</v>
      </c>
      <c r="F40" s="111"/>
      <c r="G40" s="112">
        <v>10000</v>
      </c>
      <c r="H40" s="112">
        <v>0</v>
      </c>
      <c r="I40" s="112">
        <v>993856</v>
      </c>
      <c r="J40" s="115"/>
      <c r="K40" s="113"/>
      <c r="L40" s="114"/>
      <c r="M40" s="114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</row>
    <row r="41" spans="1:29" ht="15.75" customHeight="1">
      <c r="A41" s="101"/>
      <c r="B41" s="110" t="s">
        <v>126</v>
      </c>
      <c r="C41" s="111" t="s">
        <v>119</v>
      </c>
      <c r="D41" s="110" t="s">
        <v>218</v>
      </c>
      <c r="E41" s="111" t="s">
        <v>17</v>
      </c>
      <c r="F41" s="111"/>
      <c r="G41" s="112">
        <v>10000</v>
      </c>
      <c r="H41" s="112">
        <v>0</v>
      </c>
      <c r="I41" s="112">
        <v>1003856</v>
      </c>
      <c r="J41" s="115"/>
      <c r="K41" s="113"/>
      <c r="L41" s="114"/>
      <c r="M41" s="114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</row>
    <row r="42" spans="1:29" ht="15.75" customHeight="1">
      <c r="A42" s="101"/>
      <c r="B42" s="110" t="s">
        <v>129</v>
      </c>
      <c r="C42" s="111" t="s">
        <v>119</v>
      </c>
      <c r="D42" s="110" t="s">
        <v>219</v>
      </c>
      <c r="E42" s="111" t="s">
        <v>17</v>
      </c>
      <c r="F42" s="111"/>
      <c r="G42" s="112">
        <v>10000</v>
      </c>
      <c r="H42" s="112">
        <v>0</v>
      </c>
      <c r="I42" s="112">
        <v>1013856</v>
      </c>
      <c r="J42" s="115"/>
      <c r="K42" s="113"/>
      <c r="L42" s="114"/>
      <c r="M42" s="114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</row>
    <row r="43" spans="1:29" ht="15.75" customHeight="1">
      <c r="A43" s="101"/>
      <c r="B43" s="110" t="s">
        <v>132</v>
      </c>
      <c r="C43" s="111" t="s">
        <v>119</v>
      </c>
      <c r="D43" s="110" t="s">
        <v>220</v>
      </c>
      <c r="E43" s="111" t="s">
        <v>17</v>
      </c>
      <c r="F43" s="111"/>
      <c r="G43" s="112">
        <v>10000</v>
      </c>
      <c r="H43" s="112">
        <v>0</v>
      </c>
      <c r="I43" s="112">
        <v>1023856</v>
      </c>
      <c r="J43" s="115"/>
      <c r="K43" s="113"/>
      <c r="L43" s="114"/>
      <c r="M43" s="114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</row>
    <row r="44" spans="1:29" ht="15.75" customHeight="1">
      <c r="A44" s="101"/>
      <c r="B44" s="110" t="s">
        <v>135</v>
      </c>
      <c r="C44" s="111" t="s">
        <v>119</v>
      </c>
      <c r="D44" s="110" t="s">
        <v>221</v>
      </c>
      <c r="E44" s="111" t="s">
        <v>17</v>
      </c>
      <c r="F44" s="111"/>
      <c r="G44" s="112">
        <v>10000</v>
      </c>
      <c r="H44" s="112">
        <v>0</v>
      </c>
      <c r="I44" s="112">
        <v>1033856</v>
      </c>
      <c r="J44" s="115"/>
      <c r="K44" s="113"/>
      <c r="L44" s="114"/>
      <c r="M44" s="114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</row>
    <row r="45" spans="1:29" ht="15.75" customHeight="1">
      <c r="A45" s="101"/>
      <c r="B45" s="110" t="s">
        <v>138</v>
      </c>
      <c r="C45" s="111" t="s">
        <v>119</v>
      </c>
      <c r="D45" s="110" t="s">
        <v>222</v>
      </c>
      <c r="E45" s="111" t="s">
        <v>17</v>
      </c>
      <c r="F45" s="111"/>
      <c r="G45" s="112">
        <v>10000</v>
      </c>
      <c r="H45" s="112">
        <v>0</v>
      </c>
      <c r="I45" s="112">
        <v>1043856</v>
      </c>
      <c r="J45" s="115"/>
      <c r="K45" s="113"/>
      <c r="L45" s="114"/>
      <c r="M45" s="114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</row>
    <row r="46" spans="1:29" ht="15.75" customHeight="1">
      <c r="A46" s="101"/>
      <c r="B46" s="110" t="s">
        <v>141</v>
      </c>
      <c r="C46" s="111" t="s">
        <v>119</v>
      </c>
      <c r="D46" s="110" t="s">
        <v>223</v>
      </c>
      <c r="E46" s="111" t="s">
        <v>17</v>
      </c>
      <c r="F46" s="111"/>
      <c r="G46" s="112">
        <v>10000</v>
      </c>
      <c r="H46" s="112">
        <v>0</v>
      </c>
      <c r="I46" s="112">
        <v>1053856</v>
      </c>
      <c r="J46" s="115"/>
      <c r="K46" s="113"/>
      <c r="L46" s="114"/>
      <c r="M46" s="114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</row>
    <row r="47" spans="1:29" ht="15.75" customHeight="1">
      <c r="A47" s="101"/>
      <c r="B47" s="110" t="s">
        <v>144</v>
      </c>
      <c r="C47" s="111" t="s">
        <v>119</v>
      </c>
      <c r="D47" s="110" t="s">
        <v>224</v>
      </c>
      <c r="E47" s="111" t="s">
        <v>17</v>
      </c>
      <c r="F47" s="111"/>
      <c r="G47" s="112">
        <v>10000</v>
      </c>
      <c r="H47" s="112">
        <v>0</v>
      </c>
      <c r="I47" s="112">
        <v>1063856</v>
      </c>
      <c r="J47" s="115"/>
      <c r="K47" s="113"/>
      <c r="L47" s="114"/>
      <c r="M47" s="114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</row>
    <row r="48" spans="1:29" ht="15.75" customHeight="1">
      <c r="A48" s="101"/>
      <c r="B48" s="110" t="s">
        <v>147</v>
      </c>
      <c r="C48" s="111" t="s">
        <v>119</v>
      </c>
      <c r="D48" s="110" t="s">
        <v>225</v>
      </c>
      <c r="E48" s="111" t="s">
        <v>17</v>
      </c>
      <c r="F48" s="111"/>
      <c r="G48" s="112">
        <v>10000</v>
      </c>
      <c r="H48" s="112">
        <v>0</v>
      </c>
      <c r="I48" s="112">
        <v>1073856</v>
      </c>
      <c r="J48" s="115"/>
      <c r="K48" s="113"/>
      <c r="L48" s="114"/>
      <c r="M48" s="114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</row>
    <row r="49" spans="1:29" ht="15.75" customHeight="1">
      <c r="A49" s="101"/>
      <c r="B49" s="110" t="s">
        <v>150</v>
      </c>
      <c r="C49" s="111" t="s">
        <v>119</v>
      </c>
      <c r="D49" s="110" t="s">
        <v>226</v>
      </c>
      <c r="E49" s="111" t="s">
        <v>17</v>
      </c>
      <c r="F49" s="114"/>
      <c r="G49" s="112">
        <v>10000</v>
      </c>
      <c r="H49" s="112">
        <v>0</v>
      </c>
      <c r="I49" s="112">
        <v>1083856</v>
      </c>
      <c r="J49" s="116"/>
      <c r="K49" s="113"/>
      <c r="L49" s="114"/>
      <c r="M49" s="114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</row>
    <row r="50" spans="1:29" ht="15.75" customHeight="1">
      <c r="A50" s="101"/>
      <c r="B50" s="110" t="s">
        <v>153</v>
      </c>
      <c r="C50" s="111" t="s">
        <v>119</v>
      </c>
      <c r="D50" s="110" t="s">
        <v>227</v>
      </c>
      <c r="E50" s="111" t="s">
        <v>17</v>
      </c>
      <c r="F50" s="114"/>
      <c r="G50" s="112">
        <v>10000</v>
      </c>
      <c r="H50" s="112">
        <v>0</v>
      </c>
      <c r="I50" s="112">
        <v>1093856</v>
      </c>
      <c r="J50" s="116"/>
      <c r="K50" s="113"/>
      <c r="L50" s="114"/>
      <c r="M50" s="114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</row>
    <row r="51" spans="1:29" ht="15.75" customHeight="1">
      <c r="A51" s="101"/>
      <c r="B51" s="110" t="s">
        <v>156</v>
      </c>
      <c r="C51" s="111" t="s">
        <v>119</v>
      </c>
      <c r="D51" s="110" t="s">
        <v>228</v>
      </c>
      <c r="E51" s="111" t="s">
        <v>17</v>
      </c>
      <c r="F51" s="114"/>
      <c r="G51" s="112">
        <v>10000</v>
      </c>
      <c r="H51" s="112">
        <v>0</v>
      </c>
      <c r="I51" s="112">
        <v>1103856</v>
      </c>
      <c r="J51" s="114"/>
      <c r="K51" s="114"/>
      <c r="L51" s="114"/>
      <c r="M51" s="114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29" ht="15.75" customHeight="1">
      <c r="A52" s="101"/>
      <c r="B52" s="110" t="s">
        <v>159</v>
      </c>
      <c r="C52" s="111" t="s">
        <v>119</v>
      </c>
      <c r="D52" s="110" t="s">
        <v>229</v>
      </c>
      <c r="E52" s="111" t="s">
        <v>17</v>
      </c>
      <c r="F52" s="111"/>
      <c r="G52" s="112">
        <v>10000</v>
      </c>
      <c r="H52" s="112">
        <v>0</v>
      </c>
      <c r="I52" s="112">
        <v>1113856</v>
      </c>
      <c r="J52" s="114"/>
      <c r="K52" s="114"/>
      <c r="L52" s="114"/>
      <c r="M52" s="114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29" ht="15.75" customHeight="1">
      <c r="A53" s="101"/>
      <c r="B53" s="110" t="s">
        <v>162</v>
      </c>
      <c r="C53" s="111" t="s">
        <v>119</v>
      </c>
      <c r="D53" s="110" t="s">
        <v>230</v>
      </c>
      <c r="E53" s="111" t="s">
        <v>17</v>
      </c>
      <c r="F53" s="22"/>
      <c r="G53" s="112">
        <v>10000</v>
      </c>
      <c r="H53" s="112">
        <v>0</v>
      </c>
      <c r="I53" s="112">
        <v>1123856</v>
      </c>
      <c r="J53" s="22"/>
      <c r="K53" s="22"/>
      <c r="L53" s="22"/>
      <c r="M53" s="22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29" ht="15.75" customHeight="1">
      <c r="A54" s="101"/>
      <c r="B54" s="110" t="s">
        <v>165</v>
      </c>
      <c r="C54" s="111" t="s">
        <v>119</v>
      </c>
      <c r="D54" s="110" t="s">
        <v>231</v>
      </c>
      <c r="E54" s="111" t="s">
        <v>17</v>
      </c>
      <c r="F54" s="22"/>
      <c r="G54" s="112">
        <v>10000</v>
      </c>
      <c r="H54" s="112">
        <v>0</v>
      </c>
      <c r="I54" s="112">
        <v>1133856</v>
      </c>
      <c r="J54" s="22"/>
      <c r="K54" s="22"/>
      <c r="L54" s="22"/>
      <c r="M54" s="22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 ht="15.75" customHeight="1">
      <c r="A55" s="101"/>
      <c r="B55" s="110" t="s">
        <v>168</v>
      </c>
      <c r="C55" s="111" t="s">
        <v>119</v>
      </c>
      <c r="D55" s="110" t="s">
        <v>232</v>
      </c>
      <c r="E55" s="22" t="s">
        <v>102</v>
      </c>
      <c r="F55" s="22"/>
      <c r="G55" s="112">
        <v>0</v>
      </c>
      <c r="H55" s="112">
        <v>6000</v>
      </c>
      <c r="I55" s="112">
        <v>1127856</v>
      </c>
      <c r="J55" s="22"/>
      <c r="K55" s="22"/>
      <c r="L55" s="22"/>
      <c r="M55" s="22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1:29" ht="15.75" customHeight="1">
      <c r="A56" s="101"/>
      <c r="B56" s="110" t="s">
        <v>171</v>
      </c>
      <c r="C56" s="111" t="s">
        <v>119</v>
      </c>
      <c r="D56" s="110" t="s">
        <v>233</v>
      </c>
      <c r="E56" s="22" t="s">
        <v>102</v>
      </c>
      <c r="F56" s="22"/>
      <c r="G56" s="112">
        <v>0</v>
      </c>
      <c r="H56" s="112">
        <v>7900</v>
      </c>
      <c r="I56" s="112">
        <v>1119956</v>
      </c>
      <c r="J56" s="22"/>
      <c r="K56" s="22"/>
      <c r="L56" s="22"/>
      <c r="M56" s="22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ht="15.75" customHeight="1">
      <c r="A57" s="101"/>
      <c r="B57" s="110" t="s">
        <v>174</v>
      </c>
      <c r="C57" s="111" t="s">
        <v>119</v>
      </c>
      <c r="D57" s="110" t="s">
        <v>234</v>
      </c>
      <c r="E57" s="22" t="s">
        <v>23</v>
      </c>
      <c r="F57" s="22"/>
      <c r="G57" s="112">
        <v>222222</v>
      </c>
      <c r="H57" s="112">
        <v>0</v>
      </c>
      <c r="I57" s="112">
        <v>1342178</v>
      </c>
      <c r="J57" s="22"/>
      <c r="K57" s="22"/>
      <c r="L57" s="22"/>
      <c r="M57" s="22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1:29" ht="15.75" customHeight="1">
      <c r="A58" s="101"/>
      <c r="B58" s="110" t="s">
        <v>177</v>
      </c>
      <c r="C58" s="111" t="s">
        <v>119</v>
      </c>
      <c r="D58" s="110" t="s">
        <v>235</v>
      </c>
      <c r="E58" s="22" t="s">
        <v>57</v>
      </c>
      <c r="F58" s="22"/>
      <c r="G58" s="112">
        <v>0</v>
      </c>
      <c r="H58" s="112">
        <v>222222</v>
      </c>
      <c r="I58" s="112">
        <v>1119956</v>
      </c>
      <c r="J58" s="22"/>
      <c r="K58" s="22"/>
      <c r="L58" s="22"/>
      <c r="M58" s="22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1:29" ht="15.75" customHeight="1">
      <c r="A59" s="101"/>
      <c r="B59" s="110" t="s">
        <v>180</v>
      </c>
      <c r="C59" s="111" t="s">
        <v>119</v>
      </c>
      <c r="D59" s="110" t="s">
        <v>119</v>
      </c>
      <c r="E59" s="22" t="s">
        <v>236</v>
      </c>
      <c r="F59" s="22"/>
      <c r="G59" s="112">
        <v>10000</v>
      </c>
      <c r="H59" s="112">
        <v>0</v>
      </c>
      <c r="I59" s="112">
        <v>1129956</v>
      </c>
      <c r="J59" s="22"/>
      <c r="K59" s="22"/>
      <c r="L59" s="22"/>
      <c r="M59" s="22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1:29" ht="15.75" customHeight="1">
      <c r="A60" s="101"/>
      <c r="B60" s="110" t="s">
        <v>183</v>
      </c>
      <c r="C60" s="111" t="s">
        <v>119</v>
      </c>
      <c r="D60" s="110" t="s">
        <v>119</v>
      </c>
      <c r="E60" s="22" t="s">
        <v>236</v>
      </c>
      <c r="F60" s="22"/>
      <c r="G60" s="112">
        <v>0</v>
      </c>
      <c r="H60" s="112">
        <v>10000</v>
      </c>
      <c r="I60" s="112">
        <v>1119956</v>
      </c>
      <c r="J60" s="22"/>
      <c r="K60" s="22"/>
      <c r="L60" s="22"/>
      <c r="M60" s="22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ht="15.75" customHeight="1">
      <c r="A61" s="101"/>
      <c r="B61" s="110" t="s">
        <v>186</v>
      </c>
      <c r="C61" s="111" t="s">
        <v>119</v>
      </c>
      <c r="D61" s="110" t="s">
        <v>234</v>
      </c>
      <c r="E61" s="22" t="s">
        <v>12</v>
      </c>
      <c r="F61" s="22"/>
      <c r="G61" s="112">
        <v>367000</v>
      </c>
      <c r="H61" s="112">
        <v>0</v>
      </c>
      <c r="I61" s="112">
        <v>1486956</v>
      </c>
      <c r="J61" s="22"/>
      <c r="K61" s="22"/>
      <c r="L61" s="22"/>
      <c r="M61" s="22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1:29" ht="15.75" customHeight="1">
      <c r="A62" s="101"/>
      <c r="B62" s="110" t="s">
        <v>189</v>
      </c>
      <c r="C62" s="111" t="s">
        <v>119</v>
      </c>
      <c r="D62" s="110" t="s">
        <v>237</v>
      </c>
      <c r="E62" s="22" t="s">
        <v>97</v>
      </c>
      <c r="F62" s="22"/>
      <c r="G62" s="112">
        <v>0</v>
      </c>
      <c r="H62" s="112">
        <v>246000</v>
      </c>
      <c r="I62" s="112">
        <v>1240956</v>
      </c>
      <c r="J62" s="22"/>
      <c r="K62" s="22"/>
      <c r="L62" s="22"/>
      <c r="M62" s="22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1:29" ht="15.75" customHeight="1">
      <c r="A63" s="101"/>
      <c r="B63" s="110" t="s">
        <v>192</v>
      </c>
      <c r="C63" s="111" t="s">
        <v>119</v>
      </c>
      <c r="D63" s="110" t="s">
        <v>232</v>
      </c>
      <c r="E63" s="22" t="s">
        <v>102</v>
      </c>
      <c r="F63" s="22"/>
      <c r="G63" s="112">
        <v>0</v>
      </c>
      <c r="H63" s="112">
        <v>65200</v>
      </c>
      <c r="I63" s="112">
        <v>1167856</v>
      </c>
      <c r="J63" s="22"/>
      <c r="K63" s="22"/>
      <c r="L63" s="22"/>
      <c r="M63" s="22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</row>
    <row r="64" spans="1:29" ht="15.75" customHeight="1">
      <c r="A64" s="101"/>
      <c r="B64" s="110" t="s">
        <v>192</v>
      </c>
      <c r="C64" s="111" t="s">
        <v>119</v>
      </c>
      <c r="D64" s="110" t="s">
        <v>232</v>
      </c>
      <c r="E64" s="22" t="s">
        <v>102</v>
      </c>
      <c r="F64" s="22"/>
      <c r="G64" s="112">
        <v>0</v>
      </c>
      <c r="H64" s="112">
        <v>7900</v>
      </c>
      <c r="I64" s="112">
        <v>1233056</v>
      </c>
      <c r="J64" s="22"/>
      <c r="K64" s="22"/>
      <c r="L64" s="22"/>
      <c r="M64" s="22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</row>
    <row r="65" spans="1:29" ht="15.75" customHeight="1">
      <c r="A65" s="101"/>
      <c r="B65" s="110" t="s">
        <v>197</v>
      </c>
      <c r="C65" s="111" t="s">
        <v>119</v>
      </c>
      <c r="D65" s="110" t="s">
        <v>238</v>
      </c>
      <c r="E65" s="22" t="s">
        <v>76</v>
      </c>
      <c r="F65" s="22"/>
      <c r="G65" s="112">
        <v>0</v>
      </c>
      <c r="H65" s="112">
        <v>100000</v>
      </c>
      <c r="I65" s="112">
        <v>1067856</v>
      </c>
      <c r="J65" s="22"/>
      <c r="K65" s="22"/>
      <c r="L65" s="22"/>
      <c r="M65" s="22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</row>
    <row r="66" spans="1:29" ht="15.75" customHeight="1">
      <c r="A66" s="101"/>
      <c r="B66" s="110" t="s">
        <v>200</v>
      </c>
      <c r="C66" s="111" t="s">
        <v>119</v>
      </c>
      <c r="D66" s="110" t="s">
        <v>239</v>
      </c>
      <c r="E66" s="22" t="s">
        <v>76</v>
      </c>
      <c r="F66" s="22"/>
      <c r="G66" s="112">
        <v>0</v>
      </c>
      <c r="H66" s="112">
        <v>100000</v>
      </c>
      <c r="I66" s="112">
        <v>967856</v>
      </c>
      <c r="J66" s="22"/>
      <c r="K66" s="22"/>
      <c r="L66" s="22"/>
      <c r="M66" s="22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</row>
    <row r="67" spans="1:29" ht="15.75" customHeight="1">
      <c r="A67" s="101"/>
      <c r="B67" s="110" t="s">
        <v>203</v>
      </c>
      <c r="C67" s="111" t="s">
        <v>119</v>
      </c>
      <c r="D67" s="110" t="s">
        <v>240</v>
      </c>
      <c r="E67" s="22" t="s">
        <v>78</v>
      </c>
      <c r="F67" s="22"/>
      <c r="G67" s="112">
        <v>0</v>
      </c>
      <c r="H67" s="112">
        <v>40000</v>
      </c>
      <c r="I67" s="112">
        <v>927856</v>
      </c>
      <c r="J67" s="22"/>
      <c r="K67" s="22"/>
      <c r="L67" s="22"/>
      <c r="M67" s="22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</row>
    <row r="68" spans="1:29" ht="15.75" customHeight="1">
      <c r="A68" s="101"/>
      <c r="B68" s="110" t="s">
        <v>206</v>
      </c>
      <c r="C68" s="111" t="s">
        <v>119</v>
      </c>
      <c r="D68" s="110" t="s">
        <v>235</v>
      </c>
      <c r="E68" s="22" t="s">
        <v>100</v>
      </c>
      <c r="F68" s="22"/>
      <c r="G68" s="112">
        <v>0</v>
      </c>
      <c r="H68" s="112">
        <v>40490</v>
      </c>
      <c r="I68" s="112">
        <v>887366</v>
      </c>
      <c r="J68" s="22"/>
      <c r="K68" s="22"/>
      <c r="L68" s="22"/>
      <c r="M68" s="22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1:29" ht="15.75" customHeight="1">
      <c r="A69" s="101"/>
      <c r="B69" s="110" t="s">
        <v>209</v>
      </c>
      <c r="C69" s="111" t="s">
        <v>119</v>
      </c>
      <c r="D69" s="110" t="s">
        <v>238</v>
      </c>
      <c r="E69" s="22" t="s">
        <v>76</v>
      </c>
      <c r="F69" s="22"/>
      <c r="G69" s="112">
        <v>100000</v>
      </c>
      <c r="H69" s="112">
        <v>0</v>
      </c>
      <c r="I69" s="112">
        <v>987366</v>
      </c>
      <c r="J69" s="22"/>
      <c r="K69" s="22"/>
      <c r="L69" s="22"/>
      <c r="M69" s="22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1:29" ht="15.75" customHeight="1">
      <c r="A70" s="101"/>
      <c r="B70" s="110" t="s">
        <v>212</v>
      </c>
      <c r="C70" s="111" t="s">
        <v>119</v>
      </c>
      <c r="D70" s="110" t="s">
        <v>239</v>
      </c>
      <c r="E70" s="22" t="s">
        <v>76</v>
      </c>
      <c r="F70" s="22"/>
      <c r="G70" s="112">
        <v>100000</v>
      </c>
      <c r="H70" s="112">
        <v>0</v>
      </c>
      <c r="I70" s="112">
        <v>1087366</v>
      </c>
      <c r="J70" s="22"/>
      <c r="K70" s="22"/>
      <c r="L70" s="22"/>
      <c r="M70" s="22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ht="15.75" customHeight="1">
      <c r="A71" s="101"/>
      <c r="B71" s="110" t="s">
        <v>215</v>
      </c>
      <c r="C71" s="111" t="s">
        <v>119</v>
      </c>
      <c r="D71" s="110" t="s">
        <v>20</v>
      </c>
      <c r="E71" s="111" t="s">
        <v>21</v>
      </c>
      <c r="F71" s="22"/>
      <c r="G71" s="112">
        <v>243</v>
      </c>
      <c r="H71" s="112">
        <v>0</v>
      </c>
      <c r="I71" s="112">
        <v>1087609</v>
      </c>
      <c r="J71" s="22"/>
      <c r="K71" s="22"/>
      <c r="L71" s="22"/>
      <c r="M71" s="22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1:29" ht="15.75" customHeight="1">
      <c r="A72" s="101"/>
      <c r="B72" s="117" t="s">
        <v>241</v>
      </c>
      <c r="C72" s="111" t="s">
        <v>119</v>
      </c>
      <c r="D72" s="118" t="s">
        <v>235</v>
      </c>
      <c r="E72" s="118" t="s">
        <v>102</v>
      </c>
      <c r="F72" s="22"/>
      <c r="G72" s="119">
        <v>27000</v>
      </c>
      <c r="H72" s="120"/>
      <c r="I72" s="119">
        <v>1114609</v>
      </c>
      <c r="J72" s="22"/>
      <c r="K72" s="22"/>
      <c r="L72" s="22"/>
      <c r="M72" s="22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15.75" customHeight="1">
      <c r="A73" s="101"/>
      <c r="B73" s="117" t="s">
        <v>242</v>
      </c>
      <c r="C73" s="111" t="s">
        <v>119</v>
      </c>
      <c r="D73" s="118" t="s">
        <v>119</v>
      </c>
      <c r="E73" s="118" t="s">
        <v>78</v>
      </c>
      <c r="F73" s="22"/>
      <c r="G73" s="119">
        <v>40000</v>
      </c>
      <c r="H73" s="120"/>
      <c r="I73" s="119">
        <v>1154609</v>
      </c>
      <c r="J73" s="22"/>
      <c r="K73" s="22"/>
      <c r="L73" s="22"/>
      <c r="M73" s="22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</row>
    <row r="74" spans="1:29" ht="15.75" customHeight="1">
      <c r="A74" s="101"/>
      <c r="B74" s="101"/>
      <c r="C74" s="101"/>
      <c r="D74" s="101"/>
      <c r="E74" s="101"/>
      <c r="F74" s="101"/>
      <c r="G74" s="102"/>
      <c r="H74" s="102"/>
      <c r="I74" s="12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</row>
    <row r="75" spans="1:29" ht="15.75" customHeight="1">
      <c r="A75" s="101"/>
      <c r="B75" s="101"/>
      <c r="C75" s="101"/>
      <c r="D75" s="122"/>
      <c r="E75" s="101"/>
      <c r="F75" s="101"/>
      <c r="G75" s="102"/>
      <c r="H75" s="102"/>
      <c r="I75" s="123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</row>
    <row r="76" spans="1:29" ht="15.75" customHeight="1">
      <c r="A76" s="101"/>
      <c r="B76" s="101"/>
      <c r="C76" s="101"/>
      <c r="D76" s="122"/>
      <c r="E76" s="101"/>
      <c r="F76" s="101"/>
      <c r="G76" s="102"/>
      <c r="H76" s="102"/>
      <c r="I76" s="123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</row>
    <row r="77" spans="1:29" ht="15.75" customHeight="1">
      <c r="A77" s="101"/>
      <c r="B77" s="101"/>
      <c r="C77" s="101"/>
      <c r="D77" s="122"/>
      <c r="E77" s="101"/>
      <c r="F77" s="101"/>
      <c r="G77" s="102"/>
      <c r="H77" s="102"/>
      <c r="I77" s="123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</row>
    <row r="78" spans="1:29" ht="15.75" customHeight="1">
      <c r="A78" s="101"/>
      <c r="B78" s="101"/>
      <c r="C78" s="101"/>
      <c r="D78" s="122"/>
      <c r="E78" s="101"/>
      <c r="F78" s="101"/>
      <c r="G78" s="102"/>
      <c r="H78" s="102"/>
      <c r="I78" s="123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</row>
    <row r="79" spans="1:29" ht="15.75" customHeight="1">
      <c r="A79" s="101"/>
      <c r="B79" s="101"/>
      <c r="C79" s="101"/>
      <c r="D79" s="101"/>
      <c r="E79" s="101"/>
      <c r="F79" s="101"/>
      <c r="G79" s="102"/>
      <c r="H79" s="102"/>
      <c r="I79" s="123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</row>
    <row r="80" spans="1:29" ht="15.75" customHeight="1">
      <c r="A80" s="101"/>
      <c r="B80" s="101"/>
      <c r="C80" s="101"/>
      <c r="D80" s="101"/>
      <c r="E80" s="101"/>
      <c r="F80" s="101"/>
      <c r="G80" s="102"/>
      <c r="H80" s="102"/>
      <c r="I80" s="123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</row>
    <row r="81" spans="1:29" ht="15.75" customHeight="1">
      <c r="A81" s="101"/>
      <c r="B81" s="101"/>
      <c r="C81" s="101"/>
      <c r="D81" s="101"/>
      <c r="E81" s="101"/>
      <c r="F81" s="101"/>
      <c r="G81" s="102"/>
      <c r="H81" s="102"/>
      <c r="I81" s="123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</row>
    <row r="82" spans="1:29" ht="15.75" customHeight="1">
      <c r="A82" s="101"/>
      <c r="B82" s="101"/>
      <c r="C82" s="101"/>
      <c r="D82" s="101"/>
      <c r="E82" s="101"/>
      <c r="F82" s="101"/>
      <c r="G82" s="102"/>
      <c r="H82" s="102"/>
      <c r="I82" s="123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</row>
    <row r="83" spans="1:29" ht="15.75" customHeight="1">
      <c r="A83" s="101"/>
      <c r="B83" s="101"/>
      <c r="C83" s="101"/>
      <c r="D83" s="101"/>
      <c r="E83" s="101"/>
      <c r="F83" s="101"/>
      <c r="G83" s="102"/>
      <c r="H83" s="102"/>
      <c r="I83" s="123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</row>
    <row r="84" spans="1:29" ht="15.75" customHeight="1">
      <c r="A84" s="101"/>
      <c r="B84" s="101"/>
      <c r="C84" s="101"/>
      <c r="D84" s="101"/>
      <c r="E84" s="101"/>
      <c r="F84" s="101"/>
      <c r="G84" s="102"/>
      <c r="H84" s="102"/>
      <c r="I84" s="123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</row>
    <row r="85" spans="1:29" ht="15.75" customHeight="1">
      <c r="A85" s="101"/>
      <c r="B85" s="101"/>
      <c r="C85" s="101"/>
      <c r="D85" s="101"/>
      <c r="E85" s="101"/>
      <c r="F85" s="101"/>
      <c r="G85" s="102"/>
      <c r="H85" s="102"/>
      <c r="I85" s="123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</row>
    <row r="86" spans="1:29" ht="15.75" customHeight="1">
      <c r="A86" s="101"/>
      <c r="B86" s="101"/>
      <c r="C86" s="101"/>
      <c r="D86" s="101"/>
      <c r="E86" s="101"/>
      <c r="F86" s="101"/>
      <c r="G86" s="102"/>
      <c r="H86" s="102"/>
      <c r="I86" s="123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</row>
    <row r="87" spans="1:29" ht="15.75" customHeight="1">
      <c r="A87" s="101"/>
      <c r="B87" s="101"/>
      <c r="C87" s="101"/>
      <c r="D87" s="101"/>
      <c r="E87" s="101"/>
      <c r="F87" s="101"/>
      <c r="G87" s="102"/>
      <c r="H87" s="102"/>
      <c r="I87" s="123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</row>
    <row r="88" spans="1:29" ht="15.75" customHeight="1">
      <c r="A88" s="101"/>
      <c r="B88" s="101"/>
      <c r="C88" s="101"/>
      <c r="D88" s="101"/>
      <c r="E88" s="101"/>
      <c r="F88" s="101"/>
      <c r="G88" s="102"/>
      <c r="H88" s="102"/>
      <c r="I88" s="123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</row>
    <row r="89" spans="1:29" ht="15.75" customHeight="1">
      <c r="A89" s="101"/>
      <c r="B89" s="101"/>
      <c r="C89" s="101"/>
      <c r="D89" s="101"/>
      <c r="E89" s="101"/>
      <c r="F89" s="101"/>
      <c r="G89" s="102"/>
      <c r="H89" s="102"/>
      <c r="I89" s="123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</row>
    <row r="90" spans="1:29" ht="15.75" customHeight="1">
      <c r="A90" s="101"/>
      <c r="B90" s="101"/>
      <c r="C90" s="101"/>
      <c r="D90" s="101"/>
      <c r="E90" s="101"/>
      <c r="F90" s="101"/>
      <c r="G90" s="102"/>
      <c r="H90" s="102"/>
      <c r="I90" s="123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</row>
    <row r="91" spans="1:29" ht="15.75" customHeight="1">
      <c r="A91" s="101"/>
      <c r="B91" s="101"/>
      <c r="C91" s="101"/>
      <c r="D91" s="101"/>
      <c r="E91" s="101"/>
      <c r="F91" s="101"/>
      <c r="G91" s="102"/>
      <c r="H91" s="102"/>
      <c r="I91" s="123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</row>
    <row r="92" spans="1:29" ht="15.75" customHeight="1">
      <c r="A92" s="101"/>
      <c r="B92" s="101"/>
      <c r="C92" s="101"/>
      <c r="D92" s="101"/>
      <c r="E92" s="101"/>
      <c r="F92" s="101"/>
      <c r="G92" s="102"/>
      <c r="H92" s="102"/>
      <c r="I92" s="123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</row>
    <row r="93" spans="1:29" ht="15.75" customHeight="1">
      <c r="A93" s="101"/>
      <c r="B93" s="101"/>
      <c r="C93" s="101"/>
      <c r="D93" s="101"/>
      <c r="E93" s="101"/>
      <c r="F93" s="101"/>
      <c r="G93" s="102"/>
      <c r="H93" s="102"/>
      <c r="I93" s="123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</row>
    <row r="94" spans="1:29" ht="15.75" customHeight="1">
      <c r="A94" s="101"/>
      <c r="B94" s="101"/>
      <c r="C94" s="101"/>
      <c r="D94" s="101"/>
      <c r="E94" s="101"/>
      <c r="F94" s="101"/>
      <c r="G94" s="102"/>
      <c r="H94" s="102"/>
      <c r="I94" s="123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</row>
    <row r="95" spans="1:29" ht="15.75" customHeight="1">
      <c r="A95" s="101"/>
      <c r="B95" s="101"/>
      <c r="C95" s="101"/>
      <c r="D95" s="101"/>
      <c r="E95" s="101"/>
      <c r="F95" s="101"/>
      <c r="G95" s="102"/>
      <c r="H95" s="102"/>
      <c r="I95" s="123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</row>
    <row r="96" spans="1:29" ht="15.75" customHeight="1">
      <c r="A96" s="101"/>
      <c r="B96" s="101"/>
      <c r="C96" s="101"/>
      <c r="D96" s="101"/>
      <c r="E96" s="101"/>
      <c r="F96" s="101"/>
      <c r="G96" s="102"/>
      <c r="H96" s="102"/>
      <c r="I96" s="123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</row>
    <row r="97" spans="1:29" ht="15.75" customHeight="1">
      <c r="A97" s="101"/>
      <c r="B97" s="101"/>
      <c r="C97" s="101"/>
      <c r="D97" s="101"/>
      <c r="E97" s="101"/>
      <c r="F97" s="101"/>
      <c r="G97" s="102"/>
      <c r="H97" s="102"/>
      <c r="I97" s="123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</row>
    <row r="98" spans="1:29" ht="15.75" customHeight="1">
      <c r="A98" s="101"/>
      <c r="B98" s="101"/>
      <c r="C98" s="101"/>
      <c r="D98" s="101"/>
      <c r="E98" s="101"/>
      <c r="F98" s="101"/>
      <c r="G98" s="102"/>
      <c r="H98" s="102"/>
      <c r="I98" s="123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</row>
    <row r="99" spans="1:29" ht="15.75" customHeight="1">
      <c r="A99" s="101"/>
      <c r="B99" s="101"/>
      <c r="C99" s="101"/>
      <c r="D99" s="101"/>
      <c r="E99" s="101"/>
      <c r="F99" s="101"/>
      <c r="G99" s="102"/>
      <c r="H99" s="102"/>
      <c r="I99" s="123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</row>
    <row r="100" spans="1:29" ht="15.75" customHeight="1">
      <c r="A100" s="101"/>
      <c r="B100" s="101"/>
      <c r="C100" s="101"/>
      <c r="D100" s="101"/>
      <c r="E100" s="101"/>
      <c r="F100" s="101"/>
      <c r="G100" s="102"/>
      <c r="H100" s="102"/>
      <c r="I100" s="123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</row>
    <row r="101" spans="1:29" ht="15.75" customHeight="1">
      <c r="A101" s="101"/>
      <c r="B101" s="101"/>
      <c r="C101" s="101"/>
      <c r="D101" s="101"/>
      <c r="E101" s="101"/>
      <c r="F101" s="101"/>
      <c r="G101" s="102"/>
      <c r="H101" s="102"/>
      <c r="I101" s="123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</row>
    <row r="102" spans="1:29" ht="15.75" customHeight="1">
      <c r="A102" s="101"/>
      <c r="B102" s="101"/>
      <c r="C102" s="101"/>
      <c r="D102" s="101"/>
      <c r="E102" s="101"/>
      <c r="F102" s="101"/>
      <c r="G102" s="102"/>
      <c r="H102" s="102"/>
      <c r="I102" s="123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</row>
    <row r="103" spans="1:29" ht="15.75" customHeight="1">
      <c r="A103" s="101"/>
      <c r="B103" s="101"/>
      <c r="C103" s="101"/>
      <c r="D103" s="101"/>
      <c r="E103" s="101"/>
      <c r="F103" s="101"/>
      <c r="G103" s="102"/>
      <c r="H103" s="102"/>
      <c r="I103" s="123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</row>
    <row r="104" spans="1:29" ht="15.75" customHeight="1">
      <c r="A104" s="101"/>
      <c r="B104" s="101"/>
      <c r="C104" s="101"/>
      <c r="D104" s="101"/>
      <c r="E104" s="101"/>
      <c r="F104" s="101"/>
      <c r="G104" s="102"/>
      <c r="H104" s="102"/>
      <c r="I104" s="123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</row>
    <row r="105" spans="1:29" ht="15.75" customHeight="1">
      <c r="A105" s="101"/>
      <c r="B105" s="101"/>
      <c r="C105" s="101"/>
      <c r="D105" s="101"/>
      <c r="E105" s="101"/>
      <c r="F105" s="101"/>
      <c r="G105" s="102"/>
      <c r="H105" s="102"/>
      <c r="I105" s="123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</row>
    <row r="106" spans="1:29" ht="15.75" customHeight="1">
      <c r="A106" s="101"/>
      <c r="B106" s="101"/>
      <c r="C106" s="101"/>
      <c r="D106" s="101"/>
      <c r="E106" s="101"/>
      <c r="F106" s="101"/>
      <c r="G106" s="102"/>
      <c r="H106" s="102"/>
      <c r="I106" s="123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</row>
    <row r="107" spans="1:29" ht="15.75" customHeight="1">
      <c r="A107" s="101"/>
      <c r="B107" s="101"/>
      <c r="C107" s="101"/>
      <c r="D107" s="101"/>
      <c r="E107" s="101"/>
      <c r="F107" s="101"/>
      <c r="G107" s="102"/>
      <c r="H107" s="102"/>
      <c r="I107" s="123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</row>
    <row r="108" spans="1:29" ht="15.75" customHeight="1">
      <c r="A108" s="101"/>
      <c r="B108" s="101"/>
      <c r="C108" s="101"/>
      <c r="D108" s="101"/>
      <c r="E108" s="101"/>
      <c r="F108" s="101"/>
      <c r="G108" s="102"/>
      <c r="H108" s="102"/>
      <c r="I108" s="123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</row>
    <row r="109" spans="1:29" ht="15.75" customHeight="1">
      <c r="A109" s="101"/>
      <c r="B109" s="101"/>
      <c r="C109" s="101"/>
      <c r="D109" s="101"/>
      <c r="E109" s="101"/>
      <c r="F109" s="101"/>
      <c r="G109" s="102"/>
      <c r="H109" s="102"/>
      <c r="I109" s="123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</row>
    <row r="110" spans="1:29" ht="15.75" customHeight="1">
      <c r="A110" s="101"/>
      <c r="B110" s="101"/>
      <c r="C110" s="101"/>
      <c r="D110" s="101"/>
      <c r="E110" s="101"/>
      <c r="F110" s="101"/>
      <c r="G110" s="102"/>
      <c r="H110" s="102"/>
      <c r="I110" s="123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</row>
    <row r="111" spans="1:29" ht="15.75" customHeight="1">
      <c r="A111" s="101"/>
      <c r="B111" s="101"/>
      <c r="C111" s="101"/>
      <c r="D111" s="101"/>
      <c r="E111" s="101"/>
      <c r="F111" s="101"/>
      <c r="G111" s="102"/>
      <c r="H111" s="102"/>
      <c r="I111" s="123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</row>
    <row r="112" spans="1:29" ht="15.75" customHeight="1">
      <c r="A112" s="101"/>
      <c r="B112" s="101"/>
      <c r="C112" s="101"/>
      <c r="D112" s="101"/>
      <c r="E112" s="101"/>
      <c r="F112" s="101"/>
      <c r="G112" s="102"/>
      <c r="H112" s="102"/>
      <c r="I112" s="123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</row>
    <row r="113" spans="1:29" ht="15.75" customHeight="1">
      <c r="A113" s="101"/>
      <c r="B113" s="101"/>
      <c r="C113" s="101"/>
      <c r="D113" s="101"/>
      <c r="E113" s="101"/>
      <c r="F113" s="101"/>
      <c r="G113" s="102"/>
      <c r="H113" s="102"/>
      <c r="I113" s="123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</row>
    <row r="114" spans="1:29" ht="15.75" customHeight="1">
      <c r="A114" s="101"/>
      <c r="B114" s="101"/>
      <c r="C114" s="101"/>
      <c r="D114" s="101"/>
      <c r="E114" s="101"/>
      <c r="F114" s="101"/>
      <c r="G114" s="102"/>
      <c r="H114" s="102"/>
      <c r="I114" s="123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</row>
    <row r="115" spans="1:29" ht="15.75" customHeight="1">
      <c r="A115" s="101"/>
      <c r="B115" s="101"/>
      <c r="C115" s="101"/>
      <c r="D115" s="101"/>
      <c r="E115" s="101"/>
      <c r="F115" s="101"/>
      <c r="G115" s="102"/>
      <c r="H115" s="102"/>
      <c r="I115" s="123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</row>
    <row r="116" spans="1:29" ht="15.75" customHeight="1">
      <c r="A116" s="101"/>
      <c r="B116" s="101"/>
      <c r="C116" s="101"/>
      <c r="D116" s="101"/>
      <c r="E116" s="101"/>
      <c r="F116" s="101"/>
      <c r="G116" s="102"/>
      <c r="H116" s="102"/>
      <c r="I116" s="123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</row>
    <row r="117" spans="1:29" ht="15.75" customHeight="1">
      <c r="A117" s="101"/>
      <c r="B117" s="101"/>
      <c r="C117" s="101"/>
      <c r="D117" s="101"/>
      <c r="E117" s="101"/>
      <c r="F117" s="101"/>
      <c r="G117" s="102"/>
      <c r="H117" s="102"/>
      <c r="I117" s="123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</row>
    <row r="118" spans="1:29" ht="15.75" customHeight="1">
      <c r="A118" s="101"/>
      <c r="B118" s="101"/>
      <c r="C118" s="101"/>
      <c r="D118" s="101"/>
      <c r="E118" s="101"/>
      <c r="F118" s="101"/>
      <c r="G118" s="102"/>
      <c r="H118" s="102"/>
      <c r="I118" s="123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</row>
    <row r="119" spans="1:29" ht="15.75" customHeight="1">
      <c r="A119" s="101"/>
      <c r="B119" s="101"/>
      <c r="C119" s="101"/>
      <c r="D119" s="101"/>
      <c r="E119" s="101"/>
      <c r="F119" s="101"/>
      <c r="G119" s="102"/>
      <c r="H119" s="102"/>
      <c r="I119" s="123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</row>
    <row r="120" spans="1:29" ht="15.75" customHeight="1">
      <c r="A120" s="101"/>
      <c r="B120" s="101"/>
      <c r="C120" s="101"/>
      <c r="D120" s="101"/>
      <c r="E120" s="101"/>
      <c r="F120" s="101"/>
      <c r="G120" s="102"/>
      <c r="H120" s="102"/>
      <c r="I120" s="123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</row>
    <row r="121" spans="1:29" ht="15.75" customHeight="1">
      <c r="A121" s="101"/>
      <c r="B121" s="101"/>
      <c r="C121" s="101"/>
      <c r="D121" s="101"/>
      <c r="E121" s="101"/>
      <c r="F121" s="101"/>
      <c r="G121" s="102"/>
      <c r="H121" s="102"/>
      <c r="I121" s="123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</row>
    <row r="122" spans="1:29" ht="15.75" customHeight="1">
      <c r="A122" s="101"/>
      <c r="B122" s="101"/>
      <c r="C122" s="101"/>
      <c r="D122" s="101"/>
      <c r="E122" s="101"/>
      <c r="F122" s="101"/>
      <c r="G122" s="102"/>
      <c r="H122" s="102"/>
      <c r="I122" s="123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</row>
    <row r="123" spans="1:29" ht="15.75" customHeight="1">
      <c r="A123" s="101"/>
      <c r="B123" s="101"/>
      <c r="C123" s="101"/>
      <c r="D123" s="101"/>
      <c r="E123" s="101"/>
      <c r="F123" s="101"/>
      <c r="G123" s="102"/>
      <c r="H123" s="102"/>
      <c r="I123" s="123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</row>
    <row r="124" spans="1:29" ht="15.75" customHeight="1">
      <c r="A124" s="101"/>
      <c r="B124" s="101"/>
      <c r="C124" s="101"/>
      <c r="D124" s="101"/>
      <c r="E124" s="101"/>
      <c r="F124" s="101"/>
      <c r="G124" s="102"/>
      <c r="H124" s="102"/>
      <c r="I124" s="123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</row>
    <row r="125" spans="1:29" ht="15.75" customHeight="1">
      <c r="A125" s="101"/>
      <c r="B125" s="101"/>
      <c r="C125" s="101"/>
      <c r="D125" s="101"/>
      <c r="E125" s="101"/>
      <c r="F125" s="101"/>
      <c r="G125" s="102"/>
      <c r="H125" s="102"/>
      <c r="I125" s="123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</row>
    <row r="126" spans="1:29" ht="15.75" customHeight="1">
      <c r="A126" s="101"/>
      <c r="B126" s="101"/>
      <c r="C126" s="101"/>
      <c r="D126" s="101"/>
      <c r="E126" s="101"/>
      <c r="F126" s="101"/>
      <c r="G126" s="102"/>
      <c r="H126" s="102"/>
      <c r="I126" s="123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</row>
    <row r="127" spans="1:29" ht="15.75" customHeight="1">
      <c r="A127" s="101"/>
      <c r="B127" s="101"/>
      <c r="C127" s="101"/>
      <c r="D127" s="101"/>
      <c r="E127" s="101"/>
      <c r="F127" s="101"/>
      <c r="G127" s="102"/>
      <c r="H127" s="102"/>
      <c r="I127" s="123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</row>
    <row r="128" spans="1:29" ht="15.75" customHeight="1">
      <c r="A128" s="101"/>
      <c r="B128" s="101"/>
      <c r="C128" s="101"/>
      <c r="D128" s="101"/>
      <c r="E128" s="101"/>
      <c r="F128" s="101"/>
      <c r="G128" s="102"/>
      <c r="H128" s="102"/>
      <c r="I128" s="123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</row>
    <row r="129" spans="1:29" ht="15.75" customHeight="1">
      <c r="A129" s="101"/>
      <c r="B129" s="101"/>
      <c r="C129" s="101"/>
      <c r="D129" s="101"/>
      <c r="E129" s="101"/>
      <c r="F129" s="101"/>
      <c r="G129" s="102"/>
      <c r="H129" s="102"/>
      <c r="I129" s="123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</row>
    <row r="130" spans="1:29" ht="15.75" customHeight="1">
      <c r="A130" s="101"/>
      <c r="B130" s="101"/>
      <c r="C130" s="101"/>
      <c r="D130" s="101"/>
      <c r="E130" s="101"/>
      <c r="F130" s="101"/>
      <c r="G130" s="102"/>
      <c r="H130" s="102"/>
      <c r="I130" s="123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</row>
    <row r="131" spans="1:29" ht="15.75" customHeight="1">
      <c r="A131" s="101"/>
      <c r="B131" s="101"/>
      <c r="C131" s="101"/>
      <c r="D131" s="101"/>
      <c r="E131" s="101"/>
      <c r="F131" s="101"/>
      <c r="G131" s="102"/>
      <c r="H131" s="102"/>
      <c r="I131" s="123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</row>
    <row r="132" spans="1:29" ht="15.75" customHeight="1">
      <c r="A132" s="101"/>
      <c r="B132" s="101"/>
      <c r="C132" s="101"/>
      <c r="D132" s="101"/>
      <c r="E132" s="101"/>
      <c r="F132" s="101"/>
      <c r="G132" s="102"/>
      <c r="H132" s="102"/>
      <c r="I132" s="123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</row>
    <row r="133" spans="1:29" ht="15.75" customHeight="1">
      <c r="A133" s="101"/>
      <c r="B133" s="101"/>
      <c r="C133" s="101"/>
      <c r="D133" s="101"/>
      <c r="E133" s="101"/>
      <c r="F133" s="101"/>
      <c r="G133" s="102"/>
      <c r="H133" s="102"/>
      <c r="I133" s="123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</row>
    <row r="134" spans="1:29" ht="15.75" customHeight="1">
      <c r="A134" s="101"/>
      <c r="B134" s="101"/>
      <c r="C134" s="101"/>
      <c r="D134" s="101"/>
      <c r="E134" s="101"/>
      <c r="F134" s="101"/>
      <c r="G134" s="102"/>
      <c r="H134" s="102"/>
      <c r="I134" s="123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</row>
    <row r="135" spans="1:29" ht="15.75" customHeight="1">
      <c r="A135" s="101"/>
      <c r="B135" s="101"/>
      <c r="C135" s="101"/>
      <c r="D135" s="101"/>
      <c r="E135" s="101"/>
      <c r="F135" s="101"/>
      <c r="G135" s="102"/>
      <c r="H135" s="102"/>
      <c r="I135" s="123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</row>
    <row r="136" spans="1:29" ht="15.75" customHeight="1">
      <c r="A136" s="101"/>
      <c r="B136" s="101"/>
      <c r="C136" s="101"/>
      <c r="D136" s="101"/>
      <c r="E136" s="101"/>
      <c r="F136" s="101"/>
      <c r="G136" s="102"/>
      <c r="H136" s="102"/>
      <c r="I136" s="123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</row>
    <row r="137" spans="1:29" ht="15.75" customHeight="1">
      <c r="A137" s="101"/>
      <c r="B137" s="101"/>
      <c r="C137" s="101"/>
      <c r="D137" s="101"/>
      <c r="E137" s="101"/>
      <c r="F137" s="101"/>
      <c r="G137" s="102"/>
      <c r="H137" s="102"/>
      <c r="I137" s="123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</row>
    <row r="138" spans="1:29" ht="15.75" customHeight="1">
      <c r="A138" s="101"/>
      <c r="B138" s="101"/>
      <c r="C138" s="101"/>
      <c r="D138" s="101"/>
      <c r="E138" s="101"/>
      <c r="F138" s="101"/>
      <c r="G138" s="102"/>
      <c r="H138" s="102"/>
      <c r="I138" s="123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</row>
    <row r="139" spans="1:29" ht="15.75" customHeight="1">
      <c r="A139" s="101"/>
      <c r="B139" s="101"/>
      <c r="C139" s="101"/>
      <c r="D139" s="101"/>
      <c r="E139" s="101"/>
      <c r="F139" s="101"/>
      <c r="G139" s="102"/>
      <c r="H139" s="102"/>
      <c r="I139" s="123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</row>
    <row r="140" spans="1:29" ht="15.75" customHeight="1">
      <c r="A140" s="101"/>
      <c r="B140" s="101"/>
      <c r="C140" s="101"/>
      <c r="D140" s="101"/>
      <c r="E140" s="101"/>
      <c r="F140" s="101"/>
      <c r="G140" s="102"/>
      <c r="H140" s="102"/>
      <c r="I140" s="123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</row>
    <row r="141" spans="1:29" ht="15.75" customHeight="1">
      <c r="A141" s="101"/>
      <c r="B141" s="101"/>
      <c r="C141" s="101"/>
      <c r="D141" s="101"/>
      <c r="E141" s="101"/>
      <c r="F141" s="101"/>
      <c r="G141" s="102"/>
      <c r="H141" s="102"/>
      <c r="I141" s="123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</row>
    <row r="142" spans="1:29" ht="15.75" customHeight="1">
      <c r="A142" s="101"/>
      <c r="B142" s="101"/>
      <c r="C142" s="101"/>
      <c r="D142" s="101"/>
      <c r="E142" s="101"/>
      <c r="F142" s="101"/>
      <c r="G142" s="102"/>
      <c r="H142" s="102"/>
      <c r="I142" s="123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</row>
    <row r="143" spans="1:29" ht="15.75" customHeight="1">
      <c r="A143" s="101"/>
      <c r="B143" s="101"/>
      <c r="C143" s="101"/>
      <c r="D143" s="101"/>
      <c r="E143" s="101"/>
      <c r="F143" s="101"/>
      <c r="G143" s="102"/>
      <c r="H143" s="102"/>
      <c r="I143" s="123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</row>
    <row r="144" spans="1:29" ht="15.75" customHeight="1">
      <c r="A144" s="101"/>
      <c r="B144" s="101"/>
      <c r="C144" s="101"/>
      <c r="D144" s="101"/>
      <c r="E144" s="101"/>
      <c r="F144" s="101"/>
      <c r="G144" s="102"/>
      <c r="H144" s="102"/>
      <c r="I144" s="123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</row>
    <row r="145" spans="1:29" ht="15.75" customHeight="1">
      <c r="A145" s="101"/>
      <c r="B145" s="101"/>
      <c r="C145" s="101"/>
      <c r="D145" s="101"/>
      <c r="E145" s="101"/>
      <c r="F145" s="101"/>
      <c r="G145" s="102"/>
      <c r="H145" s="102"/>
      <c r="I145" s="123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</row>
    <row r="146" spans="1:29" ht="15.75" customHeight="1">
      <c r="A146" s="101"/>
      <c r="B146" s="101"/>
      <c r="C146" s="101"/>
      <c r="D146" s="101"/>
      <c r="E146" s="101"/>
      <c r="F146" s="101"/>
      <c r="G146" s="102"/>
      <c r="H146" s="102"/>
      <c r="I146" s="123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</row>
    <row r="147" spans="1:29" ht="15.75" customHeight="1">
      <c r="A147" s="101"/>
      <c r="B147" s="101"/>
      <c r="C147" s="101"/>
      <c r="D147" s="101"/>
      <c r="E147" s="101"/>
      <c r="F147" s="101"/>
      <c r="G147" s="102"/>
      <c r="H147" s="102"/>
      <c r="I147" s="123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</row>
    <row r="148" spans="1:29" ht="15.75" customHeight="1">
      <c r="A148" s="101"/>
      <c r="B148" s="101"/>
      <c r="C148" s="101"/>
      <c r="D148" s="101"/>
      <c r="E148" s="101"/>
      <c r="F148" s="101"/>
      <c r="G148" s="102"/>
      <c r="H148" s="102"/>
      <c r="I148" s="123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</row>
    <row r="149" spans="1:29" ht="15.75" customHeight="1">
      <c r="A149" s="101"/>
      <c r="B149" s="101"/>
      <c r="C149" s="101"/>
      <c r="D149" s="101"/>
      <c r="E149" s="101"/>
      <c r="F149" s="101"/>
      <c r="G149" s="102"/>
      <c r="H149" s="102"/>
      <c r="I149" s="123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</row>
    <row r="150" spans="1:29" ht="15.75" customHeight="1">
      <c r="A150" s="101"/>
      <c r="B150" s="101"/>
      <c r="C150" s="101"/>
      <c r="D150" s="101"/>
      <c r="E150" s="101"/>
      <c r="F150" s="101"/>
      <c r="G150" s="102"/>
      <c r="H150" s="102"/>
      <c r="I150" s="123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</row>
    <row r="151" spans="1:29" ht="15.75" customHeight="1">
      <c r="A151" s="101"/>
      <c r="B151" s="101"/>
      <c r="C151" s="101"/>
      <c r="D151" s="101"/>
      <c r="E151" s="101"/>
      <c r="F151" s="101"/>
      <c r="G151" s="102"/>
      <c r="H151" s="102"/>
      <c r="I151" s="123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</row>
    <row r="152" spans="1:29" ht="15.75" customHeight="1">
      <c r="A152" s="101"/>
      <c r="B152" s="101"/>
      <c r="C152" s="101"/>
      <c r="D152" s="101"/>
      <c r="E152" s="101"/>
      <c r="F152" s="101"/>
      <c r="G152" s="102"/>
      <c r="H152" s="102"/>
      <c r="I152" s="123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</row>
    <row r="153" spans="1:29" ht="15.75" customHeight="1">
      <c r="A153" s="101"/>
      <c r="B153" s="101"/>
      <c r="C153" s="101"/>
      <c r="D153" s="101"/>
      <c r="E153" s="101"/>
      <c r="F153" s="101"/>
      <c r="G153" s="102"/>
      <c r="H153" s="102"/>
      <c r="I153" s="123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</row>
    <row r="154" spans="1:29" ht="15.75" customHeight="1">
      <c r="A154" s="101"/>
      <c r="B154" s="101"/>
      <c r="C154" s="101"/>
      <c r="D154" s="101"/>
      <c r="E154" s="101"/>
      <c r="F154" s="101"/>
      <c r="G154" s="102"/>
      <c r="H154" s="102"/>
      <c r="I154" s="123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</row>
    <row r="155" spans="1:29" ht="15.75" customHeight="1">
      <c r="A155" s="101"/>
      <c r="B155" s="101"/>
      <c r="C155" s="101"/>
      <c r="D155" s="101"/>
      <c r="E155" s="101"/>
      <c r="F155" s="101"/>
      <c r="G155" s="102"/>
      <c r="H155" s="102"/>
      <c r="I155" s="123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</row>
    <row r="156" spans="1:29" ht="15.75" customHeight="1">
      <c r="A156" s="101"/>
      <c r="B156" s="101"/>
      <c r="C156" s="101"/>
      <c r="D156" s="101"/>
      <c r="E156" s="101"/>
      <c r="F156" s="101"/>
      <c r="G156" s="102"/>
      <c r="H156" s="102"/>
      <c r="I156" s="123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</row>
    <row r="157" spans="1:29" ht="15.75" customHeight="1">
      <c r="A157" s="101"/>
      <c r="B157" s="101"/>
      <c r="C157" s="101"/>
      <c r="D157" s="101"/>
      <c r="E157" s="101"/>
      <c r="F157" s="101"/>
      <c r="G157" s="102"/>
      <c r="H157" s="102"/>
      <c r="I157" s="123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</row>
    <row r="158" spans="1:29" ht="15.75" customHeight="1">
      <c r="A158" s="101"/>
      <c r="B158" s="101"/>
      <c r="C158" s="101"/>
      <c r="D158" s="101"/>
      <c r="E158" s="101"/>
      <c r="F158" s="101"/>
      <c r="G158" s="102"/>
      <c r="H158" s="102"/>
      <c r="I158" s="123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</row>
    <row r="159" spans="1:29" ht="15.75" customHeight="1">
      <c r="A159" s="101"/>
      <c r="B159" s="101"/>
      <c r="C159" s="101"/>
      <c r="D159" s="101"/>
      <c r="E159" s="101"/>
      <c r="F159" s="101"/>
      <c r="G159" s="102"/>
      <c r="H159" s="102"/>
      <c r="I159" s="123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</row>
    <row r="160" spans="1:29" ht="15.75" customHeight="1">
      <c r="A160" s="101"/>
      <c r="B160" s="101"/>
      <c r="C160" s="101"/>
      <c r="D160" s="101"/>
      <c r="E160" s="101"/>
      <c r="F160" s="101"/>
      <c r="G160" s="102"/>
      <c r="H160" s="102"/>
      <c r="I160" s="123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</row>
    <row r="161" spans="1:29" ht="15.75" customHeight="1">
      <c r="A161" s="101"/>
      <c r="B161" s="101"/>
      <c r="C161" s="101"/>
      <c r="D161" s="101"/>
      <c r="E161" s="101"/>
      <c r="F161" s="101"/>
      <c r="G161" s="102"/>
      <c r="H161" s="102"/>
      <c r="I161" s="123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</row>
    <row r="162" spans="1:29" ht="15.75" customHeight="1">
      <c r="A162" s="101"/>
      <c r="B162" s="101"/>
      <c r="C162" s="101"/>
      <c r="D162" s="101"/>
      <c r="E162" s="101"/>
      <c r="F162" s="101"/>
      <c r="G162" s="102"/>
      <c r="H162" s="102"/>
      <c r="I162" s="123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</row>
    <row r="163" spans="1:29" ht="15.75" customHeight="1">
      <c r="A163" s="101"/>
      <c r="B163" s="101"/>
      <c r="C163" s="101"/>
      <c r="D163" s="101"/>
      <c r="E163" s="101"/>
      <c r="F163" s="101"/>
      <c r="G163" s="102"/>
      <c r="H163" s="102"/>
      <c r="I163" s="123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</row>
    <row r="164" spans="1:29" ht="15.75" customHeight="1">
      <c r="A164" s="101"/>
      <c r="B164" s="101"/>
      <c r="C164" s="101"/>
      <c r="D164" s="101"/>
      <c r="E164" s="101"/>
      <c r="F164" s="101"/>
      <c r="G164" s="102"/>
      <c r="H164" s="102"/>
      <c r="I164" s="123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</row>
    <row r="165" spans="1:29" ht="15.75" customHeight="1">
      <c r="A165" s="101"/>
      <c r="B165" s="101"/>
      <c r="C165" s="101"/>
      <c r="D165" s="101"/>
      <c r="E165" s="101"/>
      <c r="F165" s="101"/>
      <c r="G165" s="102"/>
      <c r="H165" s="102"/>
      <c r="I165" s="123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</row>
    <row r="166" spans="1:29" ht="15.75" customHeight="1">
      <c r="A166" s="101"/>
      <c r="B166" s="101"/>
      <c r="C166" s="101"/>
      <c r="D166" s="101"/>
      <c r="E166" s="101"/>
      <c r="F166" s="101"/>
      <c r="G166" s="102"/>
      <c r="H166" s="102"/>
      <c r="I166" s="123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</row>
    <row r="167" spans="1:29" ht="15.75" customHeight="1">
      <c r="A167" s="101"/>
      <c r="B167" s="101"/>
      <c r="C167" s="101"/>
      <c r="D167" s="101"/>
      <c r="E167" s="101"/>
      <c r="F167" s="101"/>
      <c r="G167" s="102"/>
      <c r="H167" s="102"/>
      <c r="I167" s="123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</row>
    <row r="168" spans="1:29" ht="15.75" customHeight="1">
      <c r="A168" s="101"/>
      <c r="B168" s="101"/>
      <c r="C168" s="101"/>
      <c r="D168" s="101"/>
      <c r="E168" s="101"/>
      <c r="F168" s="101"/>
      <c r="G168" s="102"/>
      <c r="H168" s="102"/>
      <c r="I168" s="123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</row>
    <row r="169" spans="1:29" ht="15.75" customHeight="1">
      <c r="A169" s="101"/>
      <c r="B169" s="101"/>
      <c r="C169" s="101"/>
      <c r="D169" s="101"/>
      <c r="E169" s="101"/>
      <c r="F169" s="101"/>
      <c r="G169" s="102"/>
      <c r="H169" s="102"/>
      <c r="I169" s="123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</row>
    <row r="170" spans="1:29" ht="15.75" customHeight="1">
      <c r="A170" s="101"/>
      <c r="B170" s="101"/>
      <c r="C170" s="101"/>
      <c r="D170" s="101"/>
      <c r="E170" s="101"/>
      <c r="F170" s="101"/>
      <c r="G170" s="102"/>
      <c r="H170" s="102"/>
      <c r="I170" s="123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</row>
    <row r="171" spans="1:29" ht="15.75" customHeight="1">
      <c r="A171" s="101"/>
      <c r="B171" s="101"/>
      <c r="C171" s="101"/>
      <c r="D171" s="101"/>
      <c r="E171" s="101"/>
      <c r="F171" s="101"/>
      <c r="G171" s="102"/>
      <c r="H171" s="102"/>
      <c r="I171" s="123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</row>
    <row r="172" spans="1:29" ht="15.75" customHeight="1">
      <c r="A172" s="101"/>
      <c r="B172" s="101"/>
      <c r="C172" s="101"/>
      <c r="D172" s="101"/>
      <c r="E172" s="101"/>
      <c r="F172" s="101"/>
      <c r="G172" s="102"/>
      <c r="H172" s="102"/>
      <c r="I172" s="123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</row>
    <row r="173" spans="1:29" ht="15.75" customHeight="1">
      <c r="A173" s="101"/>
      <c r="B173" s="101"/>
      <c r="C173" s="101"/>
      <c r="D173" s="101"/>
      <c r="E173" s="101"/>
      <c r="F173" s="101"/>
      <c r="G173" s="102"/>
      <c r="H173" s="102"/>
      <c r="I173" s="123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</row>
    <row r="174" spans="1:29" ht="15.75" customHeight="1">
      <c r="A174" s="101"/>
      <c r="B174" s="101"/>
      <c r="C174" s="101"/>
      <c r="D174" s="101"/>
      <c r="E174" s="101"/>
      <c r="F174" s="101"/>
      <c r="G174" s="102"/>
      <c r="H174" s="102"/>
      <c r="I174" s="123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</row>
    <row r="175" spans="1:29" ht="15.75" customHeight="1">
      <c r="A175" s="101"/>
      <c r="B175" s="101"/>
      <c r="C175" s="101"/>
      <c r="D175" s="101"/>
      <c r="E175" s="101"/>
      <c r="F175" s="101"/>
      <c r="G175" s="102"/>
      <c r="H175" s="102"/>
      <c r="I175" s="123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</row>
    <row r="176" spans="1:29" ht="15.75" customHeight="1">
      <c r="A176" s="101"/>
      <c r="B176" s="101"/>
      <c r="C176" s="101"/>
      <c r="D176" s="101"/>
      <c r="E176" s="101"/>
      <c r="F176" s="101"/>
      <c r="G176" s="102"/>
      <c r="H176" s="102"/>
      <c r="I176" s="123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</row>
    <row r="177" spans="1:29" ht="15.75" customHeight="1">
      <c r="A177" s="101"/>
      <c r="B177" s="101"/>
      <c r="C177" s="101"/>
      <c r="D177" s="101"/>
      <c r="E177" s="101"/>
      <c r="F177" s="101"/>
      <c r="G177" s="102"/>
      <c r="H177" s="102"/>
      <c r="I177" s="123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</row>
    <row r="178" spans="1:29" ht="15.75" customHeight="1">
      <c r="A178" s="101"/>
      <c r="B178" s="101"/>
      <c r="C178" s="101"/>
      <c r="D178" s="101"/>
      <c r="E178" s="101"/>
      <c r="F178" s="101"/>
      <c r="G178" s="102"/>
      <c r="H178" s="102"/>
      <c r="I178" s="123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</row>
    <row r="179" spans="1:29" ht="15.75" customHeight="1">
      <c r="A179" s="101"/>
      <c r="B179" s="101"/>
      <c r="C179" s="101"/>
      <c r="D179" s="101"/>
      <c r="E179" s="101"/>
      <c r="F179" s="101"/>
      <c r="G179" s="102"/>
      <c r="H179" s="102"/>
      <c r="I179" s="123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</row>
    <row r="180" spans="1:29" ht="15.75" customHeight="1">
      <c r="A180" s="101"/>
      <c r="B180" s="101"/>
      <c r="C180" s="101"/>
      <c r="D180" s="101"/>
      <c r="E180" s="101"/>
      <c r="F180" s="101"/>
      <c r="G180" s="102"/>
      <c r="H180" s="102"/>
      <c r="I180" s="123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</row>
    <row r="181" spans="1:29" ht="15.75" customHeight="1">
      <c r="A181" s="101"/>
      <c r="B181" s="101"/>
      <c r="C181" s="101"/>
      <c r="D181" s="101"/>
      <c r="E181" s="101"/>
      <c r="F181" s="101"/>
      <c r="G181" s="102"/>
      <c r="H181" s="102"/>
      <c r="I181" s="123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</row>
    <row r="182" spans="1:29" ht="15.75" customHeight="1">
      <c r="A182" s="101"/>
      <c r="B182" s="101"/>
      <c r="C182" s="101"/>
      <c r="D182" s="101"/>
      <c r="E182" s="101"/>
      <c r="F182" s="101"/>
      <c r="G182" s="102"/>
      <c r="H182" s="102"/>
      <c r="I182" s="123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</row>
    <row r="183" spans="1:29" ht="15.75" customHeight="1">
      <c r="A183" s="101"/>
      <c r="B183" s="101"/>
      <c r="C183" s="101"/>
      <c r="D183" s="101"/>
      <c r="E183" s="101"/>
      <c r="F183" s="101"/>
      <c r="G183" s="102"/>
      <c r="H183" s="102"/>
      <c r="I183" s="123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</row>
    <row r="184" spans="1:29" ht="15.75" customHeight="1">
      <c r="A184" s="101"/>
      <c r="B184" s="101"/>
      <c r="C184" s="101"/>
      <c r="D184" s="101"/>
      <c r="E184" s="101"/>
      <c r="F184" s="101"/>
      <c r="G184" s="102"/>
      <c r="H184" s="102"/>
      <c r="I184" s="123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</row>
    <row r="185" spans="1:29" ht="15.75" customHeight="1">
      <c r="A185" s="101"/>
      <c r="B185" s="101"/>
      <c r="C185" s="101"/>
      <c r="D185" s="101"/>
      <c r="E185" s="101"/>
      <c r="F185" s="101"/>
      <c r="G185" s="102"/>
      <c r="H185" s="102"/>
      <c r="I185" s="123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</row>
    <row r="186" spans="1:29" ht="15.75" customHeight="1">
      <c r="A186" s="101"/>
      <c r="B186" s="101"/>
      <c r="C186" s="101"/>
      <c r="D186" s="101"/>
      <c r="E186" s="101"/>
      <c r="F186" s="101"/>
      <c r="G186" s="102"/>
      <c r="H186" s="102"/>
      <c r="I186" s="123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</row>
    <row r="187" spans="1:29" ht="15.75" customHeight="1">
      <c r="A187" s="101"/>
      <c r="B187" s="101"/>
      <c r="C187" s="101"/>
      <c r="D187" s="101"/>
      <c r="E187" s="101"/>
      <c r="F187" s="101"/>
      <c r="G187" s="102"/>
      <c r="H187" s="102"/>
      <c r="I187" s="123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</row>
    <row r="188" spans="1:29" ht="15.75" customHeight="1">
      <c r="A188" s="101"/>
      <c r="B188" s="101"/>
      <c r="C188" s="101"/>
      <c r="D188" s="101"/>
      <c r="E188" s="101"/>
      <c r="F188" s="101"/>
      <c r="G188" s="102"/>
      <c r="H188" s="102"/>
      <c r="I188" s="123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</row>
    <row r="189" spans="1:29" ht="15.75" customHeight="1">
      <c r="A189" s="101"/>
      <c r="B189" s="101"/>
      <c r="C189" s="101"/>
      <c r="D189" s="101"/>
      <c r="E189" s="101"/>
      <c r="F189" s="101"/>
      <c r="G189" s="102"/>
      <c r="H189" s="102"/>
      <c r="I189" s="123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ht="15.75" customHeight="1">
      <c r="A190" s="101"/>
      <c r="B190" s="101"/>
      <c r="C190" s="101"/>
      <c r="D190" s="101"/>
      <c r="E190" s="101"/>
      <c r="F190" s="101"/>
      <c r="G190" s="102"/>
      <c r="H190" s="102"/>
      <c r="I190" s="123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</row>
    <row r="191" spans="1:29" ht="15.75" customHeight="1">
      <c r="A191" s="101"/>
      <c r="B191" s="101"/>
      <c r="C191" s="101"/>
      <c r="D191" s="101"/>
      <c r="E191" s="101"/>
      <c r="F191" s="101"/>
      <c r="G191" s="102"/>
      <c r="H191" s="102"/>
      <c r="I191" s="123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</row>
    <row r="192" spans="1:29" ht="15.75" customHeight="1">
      <c r="A192" s="101"/>
      <c r="B192" s="101"/>
      <c r="C192" s="101"/>
      <c r="D192" s="101"/>
      <c r="E192" s="101"/>
      <c r="F192" s="101"/>
      <c r="G192" s="102"/>
      <c r="H192" s="102"/>
      <c r="I192" s="123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</row>
    <row r="193" spans="1:29" ht="15.75" customHeight="1">
      <c r="A193" s="101"/>
      <c r="B193" s="101"/>
      <c r="C193" s="101"/>
      <c r="D193" s="101"/>
      <c r="E193" s="101"/>
      <c r="F193" s="101"/>
      <c r="G193" s="102"/>
      <c r="H193" s="102"/>
      <c r="I193" s="123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</row>
    <row r="194" spans="1:29" ht="15.75" customHeight="1">
      <c r="A194" s="101"/>
      <c r="B194" s="101"/>
      <c r="C194" s="101"/>
      <c r="D194" s="101"/>
      <c r="E194" s="101"/>
      <c r="F194" s="101"/>
      <c r="G194" s="102"/>
      <c r="H194" s="102"/>
      <c r="I194" s="123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</row>
    <row r="195" spans="1:29" ht="15.75" customHeight="1">
      <c r="A195" s="101"/>
      <c r="B195" s="101"/>
      <c r="C195" s="101"/>
      <c r="D195" s="101"/>
      <c r="E195" s="101"/>
      <c r="F195" s="101"/>
      <c r="G195" s="102"/>
      <c r="H195" s="102"/>
      <c r="I195" s="123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</row>
    <row r="196" spans="1:29" ht="15.75" customHeight="1">
      <c r="A196" s="101"/>
      <c r="B196" s="101"/>
      <c r="C196" s="101"/>
      <c r="D196" s="101"/>
      <c r="E196" s="101"/>
      <c r="F196" s="101"/>
      <c r="G196" s="102"/>
      <c r="H196" s="102"/>
      <c r="I196" s="123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</row>
    <row r="197" spans="1:29" ht="15.75" customHeight="1">
      <c r="A197" s="101"/>
      <c r="B197" s="101"/>
      <c r="C197" s="101"/>
      <c r="D197" s="101"/>
      <c r="E197" s="101"/>
      <c r="F197" s="101"/>
      <c r="G197" s="102"/>
      <c r="H197" s="102"/>
      <c r="I197" s="123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</row>
    <row r="198" spans="1:29" ht="15.75" customHeight="1">
      <c r="A198" s="101"/>
      <c r="B198" s="101"/>
      <c r="C198" s="101"/>
      <c r="D198" s="101"/>
      <c r="E198" s="101"/>
      <c r="F198" s="101"/>
      <c r="G198" s="102"/>
      <c r="H198" s="102"/>
      <c r="I198" s="123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</row>
    <row r="199" spans="1:29" ht="15.75" customHeight="1">
      <c r="A199" s="101"/>
      <c r="B199" s="101"/>
      <c r="C199" s="101"/>
      <c r="D199" s="101"/>
      <c r="E199" s="101"/>
      <c r="F199" s="101"/>
      <c r="G199" s="102"/>
      <c r="H199" s="102"/>
      <c r="I199" s="123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</row>
    <row r="200" spans="1:29" ht="15.75" customHeight="1">
      <c r="A200" s="101"/>
      <c r="B200" s="101"/>
      <c r="C200" s="101"/>
      <c r="D200" s="101"/>
      <c r="E200" s="101"/>
      <c r="F200" s="101"/>
      <c r="G200" s="102"/>
      <c r="H200" s="102"/>
      <c r="I200" s="123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</row>
    <row r="201" spans="1:29" ht="15.75" customHeight="1">
      <c r="A201" s="101"/>
      <c r="B201" s="101"/>
      <c r="C201" s="101"/>
      <c r="D201" s="101"/>
      <c r="E201" s="101"/>
      <c r="F201" s="101"/>
      <c r="G201" s="102"/>
      <c r="H201" s="102"/>
      <c r="I201" s="123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</row>
    <row r="202" spans="1:29" ht="15.75" customHeight="1">
      <c r="A202" s="101"/>
      <c r="B202" s="101"/>
      <c r="C202" s="101"/>
      <c r="D202" s="101"/>
      <c r="E202" s="101"/>
      <c r="F202" s="101"/>
      <c r="G202" s="102"/>
      <c r="H202" s="102"/>
      <c r="I202" s="123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</row>
    <row r="203" spans="1:29" ht="15.75" customHeight="1">
      <c r="A203" s="101"/>
      <c r="B203" s="101"/>
      <c r="C203" s="101"/>
      <c r="D203" s="101"/>
      <c r="E203" s="101"/>
      <c r="F203" s="101"/>
      <c r="G203" s="102"/>
      <c r="H203" s="102"/>
      <c r="I203" s="123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</row>
    <row r="204" spans="1:29" ht="15.75" customHeight="1">
      <c r="A204" s="101"/>
      <c r="B204" s="101"/>
      <c r="C204" s="101"/>
      <c r="D204" s="101"/>
      <c r="E204" s="101"/>
      <c r="F204" s="101"/>
      <c r="G204" s="102"/>
      <c r="H204" s="102"/>
      <c r="I204" s="123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</row>
    <row r="205" spans="1:29" ht="15.75" customHeight="1">
      <c r="A205" s="101"/>
      <c r="B205" s="101"/>
      <c r="C205" s="101"/>
      <c r="D205" s="101"/>
      <c r="E205" s="101"/>
      <c r="F205" s="101"/>
      <c r="G205" s="102"/>
      <c r="H205" s="102"/>
      <c r="I205" s="123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</row>
    <row r="206" spans="1:29" ht="15.75" customHeight="1">
      <c r="A206" s="101"/>
      <c r="B206" s="101"/>
      <c r="C206" s="101"/>
      <c r="D206" s="101"/>
      <c r="E206" s="101"/>
      <c r="F206" s="101"/>
      <c r="G206" s="102"/>
      <c r="H206" s="102"/>
      <c r="I206" s="123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</row>
    <row r="207" spans="1:29" ht="15.75" customHeight="1">
      <c r="A207" s="101"/>
      <c r="B207" s="101"/>
      <c r="C207" s="101"/>
      <c r="D207" s="101"/>
      <c r="E207" s="101"/>
      <c r="F207" s="101"/>
      <c r="G207" s="102"/>
      <c r="H207" s="102"/>
      <c r="I207" s="123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</row>
    <row r="208" spans="1:29" ht="15.75" customHeight="1">
      <c r="A208" s="101"/>
      <c r="B208" s="101"/>
      <c r="C208" s="101"/>
      <c r="D208" s="101"/>
      <c r="E208" s="101"/>
      <c r="F208" s="101"/>
      <c r="G208" s="102"/>
      <c r="H208" s="102"/>
      <c r="I208" s="123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</row>
    <row r="209" spans="1:29" ht="15.75" customHeight="1">
      <c r="A209" s="101"/>
      <c r="B209" s="101"/>
      <c r="C209" s="101"/>
      <c r="D209" s="101"/>
      <c r="E209" s="101"/>
      <c r="F209" s="101"/>
      <c r="G209" s="102"/>
      <c r="H209" s="102"/>
      <c r="I209" s="123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</row>
    <row r="210" spans="1:29" ht="15.75" customHeight="1">
      <c r="A210" s="101"/>
      <c r="B210" s="101"/>
      <c r="C210" s="101"/>
      <c r="D210" s="101"/>
      <c r="E210" s="101"/>
      <c r="F210" s="101"/>
      <c r="G210" s="102"/>
      <c r="H210" s="102"/>
      <c r="I210" s="123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</row>
    <row r="211" spans="1:29" ht="15.75" customHeight="1">
      <c r="A211" s="101"/>
      <c r="B211" s="101"/>
      <c r="C211" s="101"/>
      <c r="D211" s="101"/>
      <c r="E211" s="101"/>
      <c r="F211" s="101"/>
      <c r="G211" s="102"/>
      <c r="H211" s="102"/>
      <c r="I211" s="123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</row>
    <row r="212" spans="1:29" ht="15.75" customHeight="1">
      <c r="A212" s="101"/>
      <c r="B212" s="101"/>
      <c r="C212" s="101"/>
      <c r="D212" s="101"/>
      <c r="E212" s="101"/>
      <c r="F212" s="101"/>
      <c r="G212" s="102"/>
      <c r="H212" s="102"/>
      <c r="I212" s="123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</row>
    <row r="213" spans="1:29" ht="15.75" customHeight="1">
      <c r="A213" s="101"/>
      <c r="B213" s="101"/>
      <c r="C213" s="101"/>
      <c r="D213" s="101"/>
      <c r="E213" s="101"/>
      <c r="F213" s="101"/>
      <c r="G213" s="102"/>
      <c r="H213" s="102"/>
      <c r="I213" s="123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</row>
    <row r="214" spans="1:29" ht="15.75" customHeight="1">
      <c r="A214" s="101"/>
      <c r="B214" s="101"/>
      <c r="C214" s="101"/>
      <c r="D214" s="101"/>
      <c r="E214" s="101"/>
      <c r="F214" s="101"/>
      <c r="G214" s="102"/>
      <c r="H214" s="102"/>
      <c r="I214" s="123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</row>
    <row r="215" spans="1:29" ht="15.75" customHeight="1">
      <c r="A215" s="101"/>
      <c r="B215" s="101"/>
      <c r="C215" s="101"/>
      <c r="D215" s="101"/>
      <c r="E215" s="101"/>
      <c r="F215" s="101"/>
      <c r="G215" s="102"/>
      <c r="H215" s="102"/>
      <c r="I215" s="123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</row>
    <row r="216" spans="1:29" ht="15.75" customHeight="1">
      <c r="A216" s="101"/>
      <c r="B216" s="101"/>
      <c r="C216" s="101"/>
      <c r="D216" s="101"/>
      <c r="E216" s="101"/>
      <c r="F216" s="101"/>
      <c r="G216" s="102"/>
      <c r="H216" s="102"/>
      <c r="I216" s="123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</row>
    <row r="217" spans="1:29" ht="15.75" customHeight="1">
      <c r="A217" s="101"/>
      <c r="B217" s="101"/>
      <c r="C217" s="101"/>
      <c r="D217" s="101"/>
      <c r="E217" s="101"/>
      <c r="F217" s="101"/>
      <c r="G217" s="102"/>
      <c r="H217" s="102"/>
      <c r="I217" s="123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</row>
    <row r="218" spans="1:29" ht="15.75" customHeight="1">
      <c r="A218" s="101"/>
      <c r="B218" s="101"/>
      <c r="C218" s="101"/>
      <c r="D218" s="101"/>
      <c r="E218" s="101"/>
      <c r="F218" s="101"/>
      <c r="G218" s="102"/>
      <c r="H218" s="102"/>
      <c r="I218" s="123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</row>
    <row r="219" spans="1:29" ht="15.75" customHeight="1">
      <c r="A219" s="101"/>
      <c r="B219" s="101"/>
      <c r="C219" s="101"/>
      <c r="D219" s="101"/>
      <c r="E219" s="101"/>
      <c r="F219" s="101"/>
      <c r="G219" s="102"/>
      <c r="H219" s="102"/>
      <c r="I219" s="123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</row>
    <row r="220" spans="1:29" ht="15.75" customHeight="1">
      <c r="A220" s="101"/>
      <c r="B220" s="101"/>
      <c r="C220" s="101"/>
      <c r="D220" s="101"/>
      <c r="E220" s="101"/>
      <c r="F220" s="101"/>
      <c r="G220" s="102"/>
      <c r="H220" s="102"/>
      <c r="I220" s="123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</row>
    <row r="221" spans="1:29" ht="15.75" customHeight="1">
      <c r="A221" s="101"/>
      <c r="B221" s="101"/>
      <c r="C221" s="101"/>
      <c r="D221" s="101"/>
      <c r="E221" s="101"/>
      <c r="F221" s="101"/>
      <c r="G221" s="102"/>
      <c r="H221" s="102"/>
      <c r="I221" s="123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</row>
    <row r="222" spans="1:29" ht="15.75" customHeight="1">
      <c r="A222" s="101"/>
      <c r="B222" s="101"/>
      <c r="C222" s="101"/>
      <c r="D222" s="101"/>
      <c r="E222" s="101"/>
      <c r="F222" s="101"/>
      <c r="G222" s="102"/>
      <c r="H222" s="102"/>
      <c r="I222" s="123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</row>
    <row r="223" spans="1:29" ht="15.75" customHeight="1">
      <c r="A223" s="101"/>
      <c r="B223" s="101"/>
      <c r="C223" s="101"/>
      <c r="D223" s="101"/>
      <c r="E223" s="101"/>
      <c r="F223" s="101"/>
      <c r="G223" s="102"/>
      <c r="H223" s="102"/>
      <c r="I223" s="123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</row>
    <row r="224" spans="1:29" ht="15.75" customHeight="1">
      <c r="A224" s="101"/>
      <c r="B224" s="101"/>
      <c r="C224" s="101"/>
      <c r="D224" s="101"/>
      <c r="E224" s="101"/>
      <c r="F224" s="101"/>
      <c r="G224" s="102"/>
      <c r="H224" s="102"/>
      <c r="I224" s="123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</row>
    <row r="225" spans="1:29" ht="15.75" customHeight="1">
      <c r="A225" s="101"/>
      <c r="B225" s="101"/>
      <c r="C225" s="101"/>
      <c r="D225" s="101"/>
      <c r="E225" s="101"/>
      <c r="F225" s="101"/>
      <c r="G225" s="102"/>
      <c r="H225" s="102"/>
      <c r="I225" s="123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</row>
    <row r="226" spans="1:29" ht="15.75" customHeight="1">
      <c r="A226" s="101"/>
      <c r="B226" s="101"/>
      <c r="C226" s="101"/>
      <c r="D226" s="101"/>
      <c r="E226" s="101"/>
      <c r="F226" s="101"/>
      <c r="G226" s="102"/>
      <c r="H226" s="102"/>
      <c r="I226" s="123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</row>
    <row r="227" spans="1:29" ht="15.75" customHeight="1">
      <c r="A227" s="101"/>
      <c r="B227" s="101"/>
      <c r="C227" s="101"/>
      <c r="D227" s="101"/>
      <c r="E227" s="101"/>
      <c r="F227" s="101"/>
      <c r="G227" s="102"/>
      <c r="H227" s="102"/>
      <c r="I227" s="123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</row>
    <row r="228" spans="1:29" ht="15.75" customHeight="1">
      <c r="A228" s="101"/>
      <c r="B228" s="101"/>
      <c r="C228" s="101"/>
      <c r="D228" s="101"/>
      <c r="E228" s="101"/>
      <c r="F228" s="101"/>
      <c r="G228" s="102"/>
      <c r="H228" s="102"/>
      <c r="I228" s="123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</row>
    <row r="229" spans="1:29" ht="15.75" customHeight="1">
      <c r="A229" s="101"/>
      <c r="B229" s="101"/>
      <c r="C229" s="101"/>
      <c r="D229" s="101"/>
      <c r="E229" s="101"/>
      <c r="F229" s="101"/>
      <c r="G229" s="102"/>
      <c r="H229" s="102"/>
      <c r="I229" s="123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</row>
    <row r="230" spans="1:29" ht="15.75" customHeight="1">
      <c r="A230" s="101"/>
      <c r="B230" s="101"/>
      <c r="C230" s="101"/>
      <c r="D230" s="101"/>
      <c r="E230" s="101"/>
      <c r="F230" s="101"/>
      <c r="G230" s="102"/>
      <c r="H230" s="102"/>
      <c r="I230" s="123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</row>
    <row r="231" spans="1:29" ht="15.75" customHeight="1">
      <c r="A231" s="101"/>
      <c r="B231" s="101"/>
      <c r="C231" s="101"/>
      <c r="D231" s="101"/>
      <c r="E231" s="101"/>
      <c r="F231" s="101"/>
      <c r="G231" s="102"/>
      <c r="H231" s="102"/>
      <c r="I231" s="123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</row>
    <row r="232" spans="1:29" ht="15.75" customHeight="1">
      <c r="A232" s="101"/>
      <c r="B232" s="101"/>
      <c r="C232" s="101"/>
      <c r="D232" s="101"/>
      <c r="E232" s="101"/>
      <c r="F232" s="101"/>
      <c r="G232" s="102"/>
      <c r="H232" s="102"/>
      <c r="I232" s="123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</row>
    <row r="233" spans="1:29" ht="15.75" customHeight="1">
      <c r="A233" s="101"/>
      <c r="B233" s="101"/>
      <c r="C233" s="101"/>
      <c r="D233" s="101"/>
      <c r="E233" s="101"/>
      <c r="F233" s="101"/>
      <c r="G233" s="102"/>
      <c r="H233" s="102"/>
      <c r="I233" s="123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</row>
    <row r="234" spans="1:29" ht="15.75" customHeight="1">
      <c r="A234" s="101"/>
      <c r="B234" s="101"/>
      <c r="C234" s="101"/>
      <c r="D234" s="101"/>
      <c r="E234" s="101"/>
      <c r="F234" s="101"/>
      <c r="G234" s="102"/>
      <c r="H234" s="102"/>
      <c r="I234" s="123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</row>
    <row r="235" spans="1:29" ht="15.75" customHeight="1">
      <c r="A235" s="101"/>
      <c r="B235" s="101"/>
      <c r="C235" s="101"/>
      <c r="D235" s="101"/>
      <c r="E235" s="101"/>
      <c r="F235" s="101"/>
      <c r="G235" s="102"/>
      <c r="H235" s="102"/>
      <c r="I235" s="123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</row>
    <row r="236" spans="1:29" ht="15.75" customHeight="1">
      <c r="A236" s="101"/>
      <c r="B236" s="101"/>
      <c r="C236" s="101"/>
      <c r="D236" s="101"/>
      <c r="E236" s="101"/>
      <c r="F236" s="101"/>
      <c r="G236" s="102"/>
      <c r="H236" s="102"/>
      <c r="I236" s="123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</row>
    <row r="237" spans="1:29" ht="15.75" customHeight="1">
      <c r="A237" s="101"/>
      <c r="B237" s="101"/>
      <c r="C237" s="101"/>
      <c r="D237" s="101"/>
      <c r="E237" s="101"/>
      <c r="F237" s="101"/>
      <c r="G237" s="102"/>
      <c r="H237" s="102"/>
      <c r="I237" s="123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</row>
    <row r="238" spans="1:29" ht="15.75" customHeight="1">
      <c r="A238" s="101"/>
      <c r="B238" s="101"/>
      <c r="C238" s="101"/>
      <c r="D238" s="101"/>
      <c r="E238" s="101"/>
      <c r="F238" s="101"/>
      <c r="G238" s="102"/>
      <c r="H238" s="102"/>
      <c r="I238" s="123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</row>
    <row r="239" spans="1:29" ht="15.75" customHeight="1">
      <c r="A239" s="101"/>
      <c r="B239" s="101"/>
      <c r="C239" s="101"/>
      <c r="D239" s="101"/>
      <c r="E239" s="101"/>
      <c r="F239" s="101"/>
      <c r="G239" s="102"/>
      <c r="H239" s="102"/>
      <c r="I239" s="123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</row>
    <row r="240" spans="1:29" ht="15.75" customHeight="1">
      <c r="A240" s="101"/>
      <c r="B240" s="101"/>
      <c r="C240" s="101"/>
      <c r="D240" s="101"/>
      <c r="E240" s="101"/>
      <c r="F240" s="101"/>
      <c r="G240" s="102"/>
      <c r="H240" s="102"/>
      <c r="I240" s="123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</row>
    <row r="241" spans="1:29" ht="15.75" customHeight="1">
      <c r="A241" s="101"/>
      <c r="B241" s="101"/>
      <c r="C241" s="101"/>
      <c r="D241" s="101"/>
      <c r="E241" s="101"/>
      <c r="F241" s="101"/>
      <c r="G241" s="102"/>
      <c r="H241" s="102"/>
      <c r="I241" s="123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</row>
    <row r="242" spans="1:29" ht="15.75" customHeight="1">
      <c r="A242" s="101"/>
      <c r="B242" s="101"/>
      <c r="C242" s="101"/>
      <c r="D242" s="101"/>
      <c r="E242" s="101"/>
      <c r="F242" s="101"/>
      <c r="G242" s="102"/>
      <c r="H242" s="102"/>
      <c r="I242" s="123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</row>
    <row r="243" spans="1:29" ht="15.75" customHeight="1">
      <c r="A243" s="101"/>
      <c r="B243" s="101"/>
      <c r="C243" s="101"/>
      <c r="D243" s="101"/>
      <c r="E243" s="101"/>
      <c r="F243" s="101"/>
      <c r="G243" s="102"/>
      <c r="H243" s="102"/>
      <c r="I243" s="123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</row>
    <row r="244" spans="1:29" ht="15.75" customHeight="1">
      <c r="A244" s="101"/>
      <c r="B244" s="101"/>
      <c r="C244" s="101"/>
      <c r="D244" s="101"/>
      <c r="E244" s="101"/>
      <c r="F244" s="101"/>
      <c r="G244" s="102"/>
      <c r="H244" s="102"/>
      <c r="I244" s="123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</row>
    <row r="245" spans="1:29" ht="15.75" customHeight="1">
      <c r="A245" s="101"/>
      <c r="B245" s="101"/>
      <c r="C245" s="101"/>
      <c r="D245" s="101"/>
      <c r="E245" s="101"/>
      <c r="F245" s="101"/>
      <c r="G245" s="102"/>
      <c r="H245" s="102"/>
      <c r="I245" s="123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</row>
    <row r="246" spans="1:29" ht="15.75" customHeight="1">
      <c r="A246" s="101"/>
      <c r="B246" s="101"/>
      <c r="C246" s="101"/>
      <c r="D246" s="101"/>
      <c r="E246" s="101"/>
      <c r="F246" s="101"/>
      <c r="G246" s="102"/>
      <c r="H246" s="102"/>
      <c r="I246" s="123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</row>
    <row r="247" spans="1:29" ht="15.75" customHeight="1">
      <c r="A247" s="101"/>
      <c r="B247" s="101"/>
      <c r="C247" s="101"/>
      <c r="D247" s="101"/>
      <c r="E247" s="101"/>
      <c r="F247" s="101"/>
      <c r="G247" s="102"/>
      <c r="H247" s="102"/>
      <c r="I247" s="123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</row>
    <row r="248" spans="1:29" ht="15.75" customHeight="1">
      <c r="A248" s="101"/>
      <c r="B248" s="101"/>
      <c r="C248" s="101"/>
      <c r="D248" s="101"/>
      <c r="E248" s="101"/>
      <c r="F248" s="101"/>
      <c r="G248" s="102"/>
      <c r="H248" s="102"/>
      <c r="I248" s="123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</row>
    <row r="249" spans="1:29" ht="15.75" customHeight="1">
      <c r="A249" s="101"/>
      <c r="B249" s="101"/>
      <c r="C249" s="101"/>
      <c r="D249" s="101"/>
      <c r="E249" s="101"/>
      <c r="F249" s="101"/>
      <c r="G249" s="102"/>
      <c r="H249" s="102"/>
      <c r="I249" s="123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</row>
    <row r="250" spans="1:29" ht="15.75" customHeight="1">
      <c r="A250" s="101"/>
      <c r="B250" s="101"/>
      <c r="C250" s="101"/>
      <c r="D250" s="101"/>
      <c r="E250" s="101"/>
      <c r="F250" s="101"/>
      <c r="G250" s="102"/>
      <c r="H250" s="102"/>
      <c r="I250" s="123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</row>
    <row r="251" spans="1:29" ht="15.75" customHeight="1">
      <c r="A251" s="101"/>
      <c r="B251" s="101"/>
      <c r="C251" s="101"/>
      <c r="D251" s="101"/>
      <c r="E251" s="101"/>
      <c r="F251" s="101"/>
      <c r="G251" s="102"/>
      <c r="H251" s="102"/>
      <c r="I251" s="123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</row>
    <row r="252" spans="1:29" ht="15.75" customHeight="1">
      <c r="A252" s="101"/>
      <c r="B252" s="101"/>
      <c r="C252" s="101"/>
      <c r="D252" s="101"/>
      <c r="E252" s="101"/>
      <c r="F252" s="101"/>
      <c r="G252" s="102"/>
      <c r="H252" s="102"/>
      <c r="I252" s="123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</row>
    <row r="253" spans="1:29" ht="15.75" customHeight="1">
      <c r="A253" s="101"/>
      <c r="B253" s="101"/>
      <c r="C253" s="101"/>
      <c r="D253" s="101"/>
      <c r="E253" s="101"/>
      <c r="F253" s="101"/>
      <c r="G253" s="102"/>
      <c r="H253" s="102"/>
      <c r="I253" s="123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</row>
    <row r="254" spans="1:29" ht="15.75" customHeight="1">
      <c r="A254" s="101"/>
      <c r="B254" s="101"/>
      <c r="C254" s="101"/>
      <c r="D254" s="101"/>
      <c r="E254" s="101"/>
      <c r="F254" s="101"/>
      <c r="G254" s="102"/>
      <c r="H254" s="102"/>
      <c r="I254" s="123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</row>
    <row r="255" spans="1:29" ht="15.75" customHeight="1">
      <c r="A255" s="101"/>
      <c r="B255" s="101"/>
      <c r="C255" s="101"/>
      <c r="D255" s="101"/>
      <c r="E255" s="101"/>
      <c r="F255" s="101"/>
      <c r="G255" s="102"/>
      <c r="H255" s="102"/>
      <c r="I255" s="123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</row>
    <row r="256" spans="1:29" ht="15.75" customHeight="1">
      <c r="A256" s="101"/>
      <c r="B256" s="101"/>
      <c r="C256" s="101"/>
      <c r="D256" s="101"/>
      <c r="E256" s="101"/>
      <c r="F256" s="101"/>
      <c r="G256" s="102"/>
      <c r="H256" s="102"/>
      <c r="I256" s="123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</row>
    <row r="257" spans="1:29" ht="15.75" customHeight="1">
      <c r="A257" s="101"/>
      <c r="B257" s="101"/>
      <c r="C257" s="101"/>
      <c r="D257" s="101"/>
      <c r="E257" s="101"/>
      <c r="F257" s="101"/>
      <c r="G257" s="102"/>
      <c r="H257" s="102"/>
      <c r="I257" s="123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</row>
    <row r="258" spans="1:29" ht="15.75" customHeight="1">
      <c r="A258" s="101"/>
      <c r="B258" s="101"/>
      <c r="C258" s="101"/>
      <c r="D258" s="101"/>
      <c r="E258" s="101"/>
      <c r="F258" s="101"/>
      <c r="G258" s="102"/>
      <c r="H258" s="102"/>
      <c r="I258" s="123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</row>
    <row r="259" spans="1:29" ht="15.75" customHeight="1">
      <c r="A259" s="101"/>
      <c r="B259" s="101"/>
      <c r="C259" s="101"/>
      <c r="D259" s="101"/>
      <c r="E259" s="101"/>
      <c r="F259" s="101"/>
      <c r="G259" s="102"/>
      <c r="H259" s="102"/>
      <c r="I259" s="123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</row>
    <row r="260" spans="1:29" ht="15.75" customHeight="1">
      <c r="A260" s="101"/>
      <c r="B260" s="101"/>
      <c r="C260" s="101"/>
      <c r="D260" s="101"/>
      <c r="E260" s="101"/>
      <c r="F260" s="101"/>
      <c r="G260" s="102"/>
      <c r="H260" s="102"/>
      <c r="I260" s="123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</row>
    <row r="261" spans="1:29" ht="15.75" customHeight="1">
      <c r="A261" s="101"/>
      <c r="B261" s="101"/>
      <c r="C261" s="101"/>
      <c r="D261" s="101"/>
      <c r="E261" s="101"/>
      <c r="F261" s="101"/>
      <c r="G261" s="102"/>
      <c r="H261" s="102"/>
      <c r="I261" s="123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</row>
    <row r="262" spans="1:29" ht="15.75" customHeight="1">
      <c r="A262" s="101"/>
      <c r="B262" s="101"/>
      <c r="C262" s="101"/>
      <c r="D262" s="101"/>
      <c r="E262" s="101"/>
      <c r="F262" s="101"/>
      <c r="G262" s="102"/>
      <c r="H262" s="102"/>
      <c r="I262" s="123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</row>
    <row r="263" spans="1:29" ht="15.75" customHeight="1">
      <c r="A263" s="101"/>
      <c r="B263" s="101"/>
      <c r="C263" s="101"/>
      <c r="D263" s="101"/>
      <c r="E263" s="101"/>
      <c r="F263" s="101"/>
      <c r="G263" s="102"/>
      <c r="H263" s="102"/>
      <c r="I263" s="123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</row>
    <row r="264" spans="1:29" ht="15.75" customHeight="1">
      <c r="A264" s="101"/>
      <c r="B264" s="101"/>
      <c r="C264" s="101"/>
      <c r="D264" s="101"/>
      <c r="E264" s="101"/>
      <c r="F264" s="101"/>
      <c r="G264" s="102"/>
      <c r="H264" s="102"/>
      <c r="I264" s="123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</row>
    <row r="265" spans="1:29" ht="15.75" customHeight="1">
      <c r="A265" s="101"/>
      <c r="B265" s="101"/>
      <c r="C265" s="101"/>
      <c r="D265" s="101"/>
      <c r="E265" s="101"/>
      <c r="F265" s="101"/>
      <c r="G265" s="102"/>
      <c r="H265" s="102"/>
      <c r="I265" s="123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</row>
    <row r="266" spans="1:29" ht="15.75" customHeight="1">
      <c r="A266" s="101"/>
      <c r="B266" s="101"/>
      <c r="C266" s="101"/>
      <c r="D266" s="101"/>
      <c r="E266" s="101"/>
      <c r="F266" s="101"/>
      <c r="G266" s="102"/>
      <c r="H266" s="102"/>
      <c r="I266" s="123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</row>
    <row r="267" spans="1:29" ht="15.75" customHeight="1">
      <c r="A267" s="101"/>
      <c r="B267" s="101"/>
      <c r="C267" s="101"/>
      <c r="D267" s="101"/>
      <c r="E267" s="101"/>
      <c r="F267" s="101"/>
      <c r="G267" s="102"/>
      <c r="H267" s="102"/>
      <c r="I267" s="123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</row>
    <row r="268" spans="1:29" ht="15.75" customHeight="1">
      <c r="A268" s="101"/>
      <c r="B268" s="101"/>
      <c r="C268" s="101"/>
      <c r="D268" s="101"/>
      <c r="E268" s="101"/>
      <c r="F268" s="101"/>
      <c r="G268" s="102"/>
      <c r="H268" s="102"/>
      <c r="I268" s="123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</row>
    <row r="269" spans="1:29" ht="15.75" customHeight="1">
      <c r="A269" s="101"/>
      <c r="B269" s="101"/>
      <c r="C269" s="101"/>
      <c r="D269" s="101"/>
      <c r="E269" s="101"/>
      <c r="F269" s="101"/>
      <c r="G269" s="102"/>
      <c r="H269" s="102"/>
      <c r="I269" s="123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</row>
    <row r="270" spans="1:29" ht="15.75" customHeight="1">
      <c r="A270" s="101"/>
      <c r="B270" s="101"/>
      <c r="C270" s="101"/>
      <c r="D270" s="101"/>
      <c r="E270" s="101"/>
      <c r="F270" s="101"/>
      <c r="G270" s="102"/>
      <c r="H270" s="102"/>
      <c r="I270" s="123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</row>
    <row r="271" spans="1:29" ht="15.75" customHeight="1">
      <c r="A271" s="101"/>
      <c r="B271" s="101"/>
      <c r="C271" s="101"/>
      <c r="D271" s="101"/>
      <c r="E271" s="101"/>
      <c r="F271" s="101"/>
      <c r="G271" s="102"/>
      <c r="H271" s="102"/>
      <c r="I271" s="123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</row>
    <row r="272" spans="1:29" ht="15.75" customHeight="1">
      <c r="A272" s="124"/>
      <c r="B272" s="124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</row>
    <row r="273" spans="1:29" ht="15.75" customHeight="1">
      <c r="A273" s="124"/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</row>
    <row r="274" spans="1:29" ht="15.75" customHeight="1">
      <c r="A274" s="124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</row>
    <row r="275" spans="1:29" ht="15.75" customHeight="1">
      <c r="A275" s="124"/>
      <c r="B275" s="124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</row>
    <row r="276" spans="1:29" ht="15.75" customHeight="1">
      <c r="A276" s="124"/>
      <c r="B276" s="124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</row>
    <row r="277" spans="1:29" ht="15.75" customHeight="1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</row>
    <row r="278" spans="1:29" ht="15.75" customHeight="1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</row>
    <row r="279" spans="1:29" ht="15.75" customHeight="1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</row>
    <row r="280" spans="1:29" ht="15.75" customHeight="1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</row>
    <row r="281" spans="1:29" ht="15.75" customHeight="1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</row>
    <row r="282" spans="1:29" ht="15.75" customHeight="1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</row>
    <row r="283" spans="1:29" ht="15.75" customHeight="1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</row>
    <row r="284" spans="1:29" ht="15.75" customHeight="1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</row>
    <row r="285" spans="1:29" ht="15.75" customHeight="1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</row>
    <row r="286" spans="1:29" ht="15.75" customHeight="1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</row>
    <row r="287" spans="1:29" ht="15.75" customHeight="1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</row>
    <row r="288" spans="1:29" ht="15.75" customHeight="1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</row>
    <row r="289" spans="1:29" ht="15.75" customHeight="1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</row>
    <row r="290" spans="1:29" ht="15.75" customHeight="1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</row>
    <row r="291" spans="1:29" ht="15.75" customHeight="1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</row>
    <row r="292" spans="1:29" ht="15.75" customHeight="1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</row>
    <row r="293" spans="1:29" ht="15.75" customHeight="1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</row>
    <row r="294" spans="1:29" ht="15.75" customHeight="1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</row>
    <row r="295" spans="1:29" ht="15.75" customHeight="1">
      <c r="A295" s="124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</row>
    <row r="296" spans="1:29" ht="15.75" customHeight="1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</row>
    <row r="297" spans="1:29" ht="15.75" customHeight="1">
      <c r="A297" s="124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</row>
    <row r="298" spans="1:29" ht="15.75" customHeight="1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</row>
    <row r="299" spans="1:29" ht="15.75" customHeight="1">
      <c r="A299" s="124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</row>
    <row r="300" spans="1:29" ht="15.75" customHeight="1">
      <c r="A300" s="124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</row>
    <row r="301" spans="1:29" ht="15.75" customHeight="1">
      <c r="A301" s="124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</row>
    <row r="302" spans="1:29" ht="15.75" customHeight="1">
      <c r="A302" s="124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</row>
    <row r="303" spans="1:29" ht="15.75" customHeight="1">
      <c r="A303" s="124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</row>
    <row r="304" spans="1:29" ht="15.75" customHeight="1">
      <c r="A304" s="124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</row>
    <row r="305" spans="1:29" ht="15.75" customHeight="1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</row>
    <row r="306" spans="1:29" ht="15.75" customHeight="1">
      <c r="A306" s="124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</row>
    <row r="307" spans="1:29" ht="15.75" customHeight="1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</row>
    <row r="308" spans="1:29" ht="15.75" customHeight="1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</row>
    <row r="309" spans="1:29" ht="15.75" customHeight="1">
      <c r="A309" s="124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</row>
    <row r="310" spans="1:29" ht="15.75" customHeight="1">
      <c r="A310" s="124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</row>
    <row r="311" spans="1:29" ht="15.75" customHeight="1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</row>
    <row r="312" spans="1:29" ht="15.75" customHeight="1">
      <c r="A312" s="124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</row>
    <row r="313" spans="1:29" ht="15.75" customHeight="1">
      <c r="A313" s="124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</row>
    <row r="314" spans="1:29" ht="15.75" customHeight="1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</row>
    <row r="315" spans="1:29" ht="15.75" customHeight="1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</row>
    <row r="316" spans="1:29" ht="15.75" customHeight="1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</row>
    <row r="317" spans="1:29" ht="15.75" customHeight="1">
      <c r="A317" s="124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</row>
    <row r="318" spans="1:29" ht="15.75" customHeight="1">
      <c r="A318" s="124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</row>
    <row r="319" spans="1:29" ht="15.75" customHeight="1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</row>
    <row r="320" spans="1:29" ht="15.75" customHeight="1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</row>
    <row r="321" spans="1:29" ht="15.75" customHeight="1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</row>
    <row r="322" spans="1:29" ht="15.75" customHeight="1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</row>
    <row r="323" spans="1:29" ht="15.75" customHeight="1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</row>
    <row r="324" spans="1:29" ht="15.75" customHeight="1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</row>
    <row r="325" spans="1:29" ht="15.75" customHeight="1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</row>
    <row r="326" spans="1:29" ht="15.75" customHeight="1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</row>
    <row r="327" spans="1:29" ht="15.75" customHeight="1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</row>
    <row r="328" spans="1:29" ht="15.75" customHeight="1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</row>
    <row r="329" spans="1:29" ht="15.75" customHeight="1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</row>
    <row r="330" spans="1:29" ht="15.75" customHeight="1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</row>
    <row r="331" spans="1:29" ht="15.75" customHeight="1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</row>
    <row r="332" spans="1:29" ht="15.75" customHeight="1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</row>
    <row r="333" spans="1:29" ht="15.75" customHeight="1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</row>
    <row r="334" spans="1:29" ht="15.75" customHeight="1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</row>
    <row r="335" spans="1:29" ht="15.75" customHeight="1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</row>
    <row r="336" spans="1:29" ht="15.75" customHeight="1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</row>
    <row r="337" spans="1:29" ht="15.75" customHeight="1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</row>
    <row r="338" spans="1:29" ht="15.75" customHeight="1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</row>
    <row r="339" spans="1:29" ht="15.75" customHeight="1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</row>
    <row r="340" spans="1:29" ht="15.75" customHeight="1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</row>
    <row r="341" spans="1:29" ht="15.75" customHeight="1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</row>
    <row r="342" spans="1:29" ht="15.75" customHeight="1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</row>
    <row r="343" spans="1:29" ht="15.75" customHeight="1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</row>
    <row r="344" spans="1:29" ht="15.75" customHeight="1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</row>
    <row r="345" spans="1:29" ht="15.75" customHeight="1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</row>
    <row r="346" spans="1:29" ht="15.75" customHeight="1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</row>
    <row r="347" spans="1:29" ht="15.75" customHeight="1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</row>
    <row r="348" spans="1:29" ht="15.75" customHeight="1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</row>
    <row r="349" spans="1:29" ht="15.75" customHeight="1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</row>
    <row r="350" spans="1:29" ht="15.75" customHeight="1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</row>
    <row r="351" spans="1:29" ht="15.75" customHeight="1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</row>
    <row r="352" spans="1:29" ht="15.75" customHeight="1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</row>
    <row r="353" spans="1:29" ht="15.75" customHeight="1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</row>
    <row r="354" spans="1:29" ht="15.75" customHeight="1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</row>
    <row r="355" spans="1:29" ht="15.75" customHeight="1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</row>
    <row r="356" spans="1:29" ht="15.75" customHeight="1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</row>
    <row r="357" spans="1:29" ht="15.75" customHeight="1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</row>
    <row r="358" spans="1:29" ht="15.75" customHeight="1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</row>
    <row r="359" spans="1:29" ht="15.75" customHeight="1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</row>
    <row r="360" spans="1:29" ht="15.75" customHeight="1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</row>
    <row r="361" spans="1:29" ht="15.75" customHeight="1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</row>
    <row r="362" spans="1:29" ht="15.75" customHeight="1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</row>
    <row r="363" spans="1:29" ht="15.75" customHeight="1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</row>
    <row r="364" spans="1:29" ht="15.75" customHeight="1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</row>
    <row r="365" spans="1:29" ht="15.75" customHeight="1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</row>
    <row r="366" spans="1:29" ht="15.75" customHeight="1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</row>
    <row r="367" spans="1:29" ht="15.75" customHeight="1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</row>
    <row r="368" spans="1:29" ht="15.75" customHeight="1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</row>
    <row r="369" spans="1:29" ht="15.75" customHeight="1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</row>
    <row r="370" spans="1:29" ht="15.75" customHeight="1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</row>
    <row r="371" spans="1:29" ht="15.75" customHeight="1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</row>
    <row r="372" spans="1:29" ht="15.75" customHeight="1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</row>
    <row r="373" spans="1:29" ht="15.75" customHeight="1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</row>
    <row r="374" spans="1:29" ht="15.75" customHeight="1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</row>
    <row r="375" spans="1:29" ht="15.75" customHeight="1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</row>
    <row r="376" spans="1:29" ht="15.75" customHeight="1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</row>
    <row r="377" spans="1:29" ht="15.75" customHeight="1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</row>
    <row r="378" spans="1:29" ht="15.75" customHeight="1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</row>
    <row r="379" spans="1:29" ht="15.75" customHeight="1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</row>
    <row r="380" spans="1:29" ht="15.75" customHeight="1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</row>
    <row r="381" spans="1:29" ht="15.75" customHeight="1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</row>
    <row r="382" spans="1:29" ht="15.75" customHeight="1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</row>
    <row r="383" spans="1:29" ht="15.75" customHeight="1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</row>
    <row r="384" spans="1:29" ht="15.75" customHeight="1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</row>
    <row r="385" spans="1:29" ht="15.75" customHeight="1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</row>
    <row r="386" spans="1:29" ht="15.75" customHeight="1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</row>
    <row r="387" spans="1:29" ht="15.75" customHeight="1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</row>
    <row r="388" spans="1:29" ht="15.75" customHeight="1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</row>
    <row r="389" spans="1:29" ht="15.75" customHeight="1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</row>
    <row r="390" spans="1:29" ht="15.75" customHeight="1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</row>
    <row r="391" spans="1:29" ht="15.75" customHeight="1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</row>
    <row r="392" spans="1:29" ht="15.75" customHeight="1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</row>
    <row r="393" spans="1:29" ht="15.75" customHeight="1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</row>
    <row r="394" spans="1:29" ht="15.75" customHeight="1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</row>
    <row r="395" spans="1:29" ht="15.75" customHeight="1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</row>
    <row r="396" spans="1:29" ht="15.75" customHeight="1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</row>
    <row r="397" spans="1:29" ht="15.75" customHeight="1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</row>
    <row r="398" spans="1:29" ht="15.75" customHeight="1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</row>
    <row r="399" spans="1:29" ht="15.75" customHeight="1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</row>
    <row r="400" spans="1:29" ht="15.75" customHeight="1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</row>
    <row r="401" spans="1:29" ht="15.75" customHeight="1">
      <c r="A401" s="124"/>
      <c r="B401" s="124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</row>
    <row r="402" spans="1:29" ht="15.75" customHeight="1">
      <c r="A402" s="124"/>
      <c r="B402" s="124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</row>
    <row r="403" spans="1:29" ht="15.75" customHeight="1">
      <c r="A403" s="124"/>
      <c r="B403" s="124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</row>
    <row r="404" spans="1:29" ht="15.75" customHeight="1">
      <c r="A404" s="124"/>
      <c r="B404" s="124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</row>
    <row r="405" spans="1:29" ht="15.75" customHeight="1">
      <c r="A405" s="124"/>
      <c r="B405" s="124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</row>
    <row r="406" spans="1:29" ht="15.75" customHeight="1">
      <c r="A406" s="124"/>
      <c r="B406" s="124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</row>
    <row r="407" spans="1:29" ht="15.75" customHeight="1">
      <c r="A407" s="124"/>
      <c r="B407" s="124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</row>
    <row r="408" spans="1:29" ht="15.75" customHeight="1">
      <c r="A408" s="124"/>
      <c r="B408" s="124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</row>
    <row r="409" spans="1:29" ht="15.75" customHeight="1">
      <c r="A409" s="124"/>
      <c r="B409" s="124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</row>
    <row r="410" spans="1:29" ht="15.75" customHeight="1">
      <c r="A410" s="124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</row>
    <row r="411" spans="1:29" ht="15.75" customHeight="1">
      <c r="A411" s="124"/>
      <c r="B411" s="124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</row>
    <row r="412" spans="1:29" ht="15.75" customHeight="1">
      <c r="A412" s="124"/>
      <c r="B412" s="124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</row>
    <row r="413" spans="1:29" ht="15.75" customHeight="1">
      <c r="A413" s="124"/>
      <c r="B413" s="124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</row>
    <row r="414" spans="1:29" ht="15.75" customHeight="1">
      <c r="A414" s="124"/>
      <c r="B414" s="124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</row>
    <row r="415" spans="1:29" ht="15.75" customHeight="1">
      <c r="A415" s="124"/>
      <c r="B415" s="124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</row>
    <row r="416" spans="1:29" ht="15.75" customHeight="1">
      <c r="A416" s="124"/>
      <c r="B416" s="124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</row>
    <row r="417" spans="1:29" ht="15.75" customHeight="1">
      <c r="A417" s="124"/>
      <c r="B417" s="124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</row>
    <row r="418" spans="1:29" ht="15.75" customHeight="1">
      <c r="A418" s="124"/>
      <c r="B418" s="124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</row>
    <row r="419" spans="1:29" ht="15.75" customHeight="1">
      <c r="A419" s="124"/>
      <c r="B419" s="124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</row>
    <row r="420" spans="1:29" ht="15.75" customHeight="1">
      <c r="A420" s="124"/>
      <c r="B420" s="124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</row>
    <row r="421" spans="1:29" ht="15.75" customHeight="1">
      <c r="A421" s="124"/>
      <c r="B421" s="124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</row>
    <row r="422" spans="1:29" ht="15.75" customHeight="1">
      <c r="A422" s="124"/>
      <c r="B422" s="124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</row>
    <row r="423" spans="1:29" ht="15.75" customHeight="1">
      <c r="A423" s="124"/>
      <c r="B423" s="124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</row>
    <row r="424" spans="1:29" ht="15.75" customHeight="1">
      <c r="A424" s="124"/>
      <c r="B424" s="124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</row>
    <row r="425" spans="1:29" ht="15.75" customHeight="1">
      <c r="A425" s="124"/>
      <c r="B425" s="124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</row>
    <row r="426" spans="1:29" ht="15.75" customHeight="1">
      <c r="A426" s="124"/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</row>
    <row r="427" spans="1:29" ht="15.75" customHeight="1">
      <c r="A427" s="124"/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</row>
    <row r="428" spans="1:29" ht="15.75" customHeight="1">
      <c r="A428" s="124"/>
      <c r="B428" s="124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</row>
    <row r="429" spans="1:29" ht="15.75" customHeight="1">
      <c r="A429" s="124"/>
      <c r="B429" s="124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</row>
    <row r="430" spans="1:29" ht="15.75" customHeight="1">
      <c r="A430" s="124"/>
      <c r="B430" s="124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</row>
    <row r="431" spans="1:29" ht="15.75" customHeight="1">
      <c r="A431" s="124"/>
      <c r="B431" s="124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</row>
    <row r="432" spans="1:29" ht="15.75" customHeight="1">
      <c r="A432" s="124"/>
      <c r="B432" s="124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</row>
    <row r="433" spans="1:29" ht="15.75" customHeight="1">
      <c r="A433" s="124"/>
      <c r="B433" s="124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</row>
    <row r="434" spans="1:29" ht="15.75" customHeight="1">
      <c r="A434" s="124"/>
      <c r="B434" s="124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</row>
    <row r="435" spans="1:29" ht="15.75" customHeight="1">
      <c r="A435" s="124"/>
      <c r="B435" s="124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</row>
    <row r="436" spans="1:29" ht="15.75" customHeight="1">
      <c r="A436" s="124"/>
      <c r="B436" s="124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</row>
    <row r="437" spans="1:29" ht="15.75" customHeight="1">
      <c r="A437" s="124"/>
      <c r="B437" s="124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</row>
    <row r="438" spans="1:29" ht="15.75" customHeight="1">
      <c r="A438" s="124"/>
      <c r="B438" s="124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</row>
    <row r="439" spans="1:29" ht="15.75" customHeight="1">
      <c r="A439" s="124"/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</row>
    <row r="440" spans="1:29" ht="15.75" customHeight="1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</row>
    <row r="441" spans="1:29" ht="15.75" customHeight="1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</row>
    <row r="442" spans="1:29" ht="15.75" customHeight="1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</row>
    <row r="443" spans="1:29" ht="15.75" customHeight="1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</row>
    <row r="444" spans="1:29" ht="15.75" customHeight="1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</row>
    <row r="445" spans="1:29" ht="15.75" customHeight="1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</row>
    <row r="446" spans="1:29" ht="15.75" customHeight="1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</row>
    <row r="447" spans="1:29" ht="15.75" customHeight="1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</row>
    <row r="448" spans="1:29" ht="15.75" customHeight="1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</row>
    <row r="449" spans="1:29" ht="15.75" customHeight="1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</row>
    <row r="450" spans="1:29" ht="15.75" customHeight="1">
      <c r="A450" s="124"/>
      <c r="B450" s="124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</row>
    <row r="451" spans="1:29" ht="15.75" customHeight="1">
      <c r="A451" s="124"/>
      <c r="B451" s="124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</row>
    <row r="452" spans="1:29" ht="15.75" customHeight="1">
      <c r="A452" s="124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</row>
    <row r="453" spans="1:29" ht="15.75" customHeight="1">
      <c r="A453" s="124"/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</row>
    <row r="454" spans="1:29" ht="15.75" customHeight="1">
      <c r="A454" s="124"/>
      <c r="B454" s="124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</row>
    <row r="455" spans="1:29" ht="15.75" customHeight="1">
      <c r="A455" s="124"/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</row>
    <row r="456" spans="1:29" ht="15.75" customHeight="1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</row>
    <row r="457" spans="1:29" ht="15.75" customHeight="1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</row>
    <row r="458" spans="1:29" ht="15.75" customHeight="1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</row>
    <row r="459" spans="1:29" ht="15.75" customHeight="1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</row>
    <row r="460" spans="1:29" ht="15.75" customHeight="1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</row>
    <row r="461" spans="1:29" ht="15.75" customHeight="1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</row>
    <row r="462" spans="1:29" ht="15.75" customHeight="1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</row>
    <row r="463" spans="1:29" ht="15.75" customHeight="1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</row>
    <row r="464" spans="1:29" ht="15.75" customHeight="1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</row>
    <row r="465" spans="1:29" ht="15.75" customHeight="1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</row>
    <row r="466" spans="1:29" ht="15.75" customHeight="1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</row>
    <row r="467" spans="1:29" ht="15.75" customHeight="1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</row>
    <row r="468" spans="1:29" ht="15.75" customHeight="1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</row>
    <row r="469" spans="1:29" ht="15.75" customHeight="1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</row>
    <row r="470" spans="1:29" ht="15.75" customHeight="1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</row>
    <row r="471" spans="1:29" ht="15.75" customHeight="1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</row>
    <row r="472" spans="1:29" ht="15.75" customHeight="1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</row>
    <row r="473" spans="1:29" ht="15.75" customHeight="1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</row>
    <row r="474" spans="1:29" ht="15.75" customHeight="1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</row>
    <row r="475" spans="1:29" ht="15.75" customHeight="1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</row>
    <row r="476" spans="1:29" ht="15.75" customHeight="1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</row>
    <row r="477" spans="1:29" ht="15.75" customHeight="1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</row>
    <row r="478" spans="1:29" ht="15.75" customHeight="1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</row>
    <row r="479" spans="1:29" ht="15.75" customHeight="1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</row>
    <row r="480" spans="1:29" ht="15.75" customHeight="1">
      <c r="A480" s="124"/>
      <c r="B480" s="124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</row>
    <row r="481" spans="1:29" ht="15.75" customHeight="1">
      <c r="A481" s="124"/>
      <c r="B481" s="124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</row>
    <row r="482" spans="1:29" ht="15.75" customHeight="1">
      <c r="A482" s="124"/>
      <c r="B482" s="124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</row>
    <row r="483" spans="1:29" ht="15.75" customHeight="1">
      <c r="A483" s="124"/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</row>
    <row r="484" spans="1:29" ht="15.75" customHeight="1">
      <c r="A484" s="124"/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</row>
    <row r="485" spans="1:29" ht="15.75" customHeight="1">
      <c r="A485" s="124"/>
      <c r="B485" s="124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</row>
    <row r="486" spans="1:29" ht="15.75" customHeight="1">
      <c r="A486" s="124"/>
      <c r="B486" s="124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</row>
    <row r="487" spans="1:29" ht="15.75" customHeight="1">
      <c r="A487" s="124"/>
      <c r="B487" s="124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</row>
    <row r="488" spans="1:29" ht="15.75" customHeight="1">
      <c r="A488" s="124"/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</row>
    <row r="489" spans="1:29" ht="15.75" customHeight="1">
      <c r="A489" s="124"/>
      <c r="B489" s="124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</row>
    <row r="490" spans="1:29" ht="15.75" customHeight="1">
      <c r="A490" s="124"/>
      <c r="B490" s="124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</row>
    <row r="491" spans="1:29" ht="15.75" customHeight="1">
      <c r="A491" s="124"/>
      <c r="B491" s="124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</row>
    <row r="492" spans="1:29" ht="15.75" customHeight="1">
      <c r="A492" s="124"/>
      <c r="B492" s="124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</row>
    <row r="493" spans="1:29" ht="15.75" customHeight="1">
      <c r="A493" s="124"/>
      <c r="B493" s="124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</row>
    <row r="494" spans="1:29" ht="15.75" customHeight="1">
      <c r="A494" s="124"/>
      <c r="B494" s="124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</row>
    <row r="495" spans="1:29" ht="15.75" customHeight="1">
      <c r="A495" s="124"/>
      <c r="B495" s="124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</row>
    <row r="496" spans="1:29" ht="15.75" customHeight="1">
      <c r="A496" s="124"/>
      <c r="B496" s="124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</row>
    <row r="497" spans="1:29" ht="15.75" customHeight="1">
      <c r="A497" s="124"/>
      <c r="B497" s="124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</row>
    <row r="498" spans="1:29" ht="15.75" customHeight="1">
      <c r="A498" s="124"/>
      <c r="B498" s="124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</row>
    <row r="499" spans="1:29" ht="15.75" customHeight="1">
      <c r="A499" s="124"/>
      <c r="B499" s="124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</row>
    <row r="500" spans="1:29" ht="15.75" customHeight="1">
      <c r="A500" s="124"/>
      <c r="B500" s="124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</row>
    <row r="501" spans="1:29" ht="15.75" customHeight="1">
      <c r="A501" s="124"/>
      <c r="B501" s="124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</row>
    <row r="502" spans="1:29" ht="15.75" customHeight="1">
      <c r="A502" s="124"/>
      <c r="B502" s="124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</row>
    <row r="503" spans="1:29" ht="15.75" customHeight="1">
      <c r="A503" s="124"/>
      <c r="B503" s="124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</row>
    <row r="504" spans="1:29" ht="15.75" customHeight="1">
      <c r="A504" s="124"/>
      <c r="B504" s="124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</row>
    <row r="505" spans="1:29" ht="15.75" customHeight="1">
      <c r="A505" s="124"/>
      <c r="B505" s="124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</row>
    <row r="506" spans="1:29" ht="15.75" customHeight="1">
      <c r="A506" s="124"/>
      <c r="B506" s="124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</row>
    <row r="507" spans="1:29" ht="15.75" customHeight="1">
      <c r="A507" s="124"/>
      <c r="B507" s="124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</row>
    <row r="508" spans="1:29" ht="15.75" customHeight="1">
      <c r="A508" s="124"/>
      <c r="B508" s="124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</row>
    <row r="509" spans="1:29" ht="15.75" customHeight="1">
      <c r="A509" s="124"/>
      <c r="B509" s="124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</row>
    <row r="510" spans="1:29" ht="15.75" customHeight="1">
      <c r="A510" s="124"/>
      <c r="B510" s="124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</row>
    <row r="511" spans="1:29" ht="15.75" customHeight="1">
      <c r="A511" s="124"/>
      <c r="B511" s="124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</row>
    <row r="512" spans="1:29" ht="15.75" customHeight="1">
      <c r="A512" s="124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</row>
    <row r="513" spans="1:29" ht="15.75" customHeight="1">
      <c r="A513" s="124"/>
      <c r="B513" s="124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</row>
    <row r="514" spans="1:29" ht="15.75" customHeight="1">
      <c r="A514" s="124"/>
      <c r="B514" s="124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</row>
    <row r="515" spans="1:29" ht="15.75" customHeight="1">
      <c r="A515" s="124"/>
      <c r="B515" s="124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</row>
    <row r="516" spans="1:29" ht="15.75" customHeight="1">
      <c r="A516" s="124"/>
      <c r="B516" s="124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</row>
    <row r="517" spans="1:29" ht="15.75" customHeight="1">
      <c r="A517" s="124"/>
      <c r="B517" s="124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</row>
    <row r="518" spans="1:29" ht="15.75" customHeight="1">
      <c r="A518" s="124"/>
      <c r="B518" s="124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</row>
    <row r="519" spans="1:29" ht="15.75" customHeight="1">
      <c r="A519" s="124"/>
      <c r="B519" s="124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</row>
    <row r="520" spans="1:29" ht="15.75" customHeight="1">
      <c r="A520" s="124"/>
      <c r="B520" s="124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</row>
    <row r="521" spans="1:29" ht="15.75" customHeight="1">
      <c r="A521" s="124"/>
      <c r="B521" s="124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</row>
    <row r="522" spans="1:29" ht="15.75" customHeight="1">
      <c r="A522" s="124"/>
      <c r="B522" s="124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</row>
    <row r="523" spans="1:29" ht="15.75" customHeight="1">
      <c r="A523" s="124"/>
      <c r="B523" s="124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</row>
    <row r="524" spans="1:29" ht="15.75" customHeight="1">
      <c r="A524" s="124"/>
      <c r="B524" s="124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</row>
    <row r="525" spans="1:29" ht="15.75" customHeight="1">
      <c r="A525" s="124"/>
      <c r="B525" s="124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</row>
    <row r="526" spans="1:29" ht="15.75" customHeight="1">
      <c r="A526" s="124"/>
      <c r="B526" s="124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</row>
    <row r="527" spans="1:29" ht="15.75" customHeight="1">
      <c r="A527" s="124"/>
      <c r="B527" s="124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</row>
    <row r="528" spans="1:29" ht="15.75" customHeight="1">
      <c r="A528" s="124"/>
      <c r="B528" s="124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</row>
    <row r="529" spans="1:29" ht="15.75" customHeight="1">
      <c r="A529" s="124"/>
      <c r="B529" s="124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</row>
    <row r="530" spans="1:29" ht="15.75" customHeight="1">
      <c r="A530" s="124"/>
      <c r="B530" s="124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</row>
    <row r="531" spans="1:29" ht="15.75" customHeight="1">
      <c r="A531" s="124"/>
      <c r="B531" s="124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</row>
    <row r="532" spans="1:29" ht="15.75" customHeight="1">
      <c r="A532" s="124"/>
      <c r="B532" s="124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</row>
    <row r="533" spans="1:29" ht="15.75" customHeight="1">
      <c r="A533" s="124"/>
      <c r="B533" s="124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</row>
    <row r="534" spans="1:29" ht="15.75" customHeight="1">
      <c r="A534" s="124"/>
      <c r="B534" s="124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</row>
    <row r="535" spans="1:29" ht="15.75" customHeight="1">
      <c r="A535" s="124"/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</row>
    <row r="536" spans="1:29" ht="15.75" customHeight="1">
      <c r="A536" s="124"/>
      <c r="B536" s="124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</row>
    <row r="537" spans="1:29" ht="15.75" customHeight="1">
      <c r="A537" s="124"/>
      <c r="B537" s="124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</row>
    <row r="538" spans="1:29" ht="15.75" customHeight="1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</row>
    <row r="539" spans="1:29" ht="15.75" customHeight="1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</row>
    <row r="540" spans="1:29" ht="15.75" customHeight="1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</row>
    <row r="541" spans="1:29" ht="15.75" customHeight="1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</row>
    <row r="542" spans="1:29" ht="15.75" customHeight="1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</row>
    <row r="543" spans="1:29" ht="15.75" customHeight="1">
      <c r="A543" s="124"/>
      <c r="B543" s="124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</row>
    <row r="544" spans="1:29" ht="15.75" customHeight="1">
      <c r="A544" s="124"/>
      <c r="B544" s="124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</row>
    <row r="545" spans="1:29" ht="15.75" customHeight="1">
      <c r="A545" s="124"/>
      <c r="B545" s="124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</row>
    <row r="546" spans="1:29" ht="15.75" customHeight="1">
      <c r="A546" s="124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</row>
    <row r="547" spans="1:29" ht="15.75" customHeight="1">
      <c r="A547" s="124"/>
      <c r="B547" s="124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</row>
    <row r="548" spans="1:29" ht="15.75" customHeight="1">
      <c r="A548" s="124"/>
      <c r="B548" s="124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</row>
    <row r="549" spans="1:29" ht="15.75" customHeight="1">
      <c r="A549" s="124"/>
      <c r="B549" s="124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</row>
    <row r="550" spans="1:29" ht="15.75" customHeight="1">
      <c r="A550" s="124"/>
      <c r="B550" s="124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</row>
    <row r="551" spans="1:29" ht="15.75" customHeight="1">
      <c r="A551" s="124"/>
      <c r="B551" s="124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</row>
    <row r="552" spans="1:29" ht="15.75" customHeight="1">
      <c r="A552" s="124"/>
      <c r="B552" s="124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</row>
    <row r="553" spans="1:29" ht="15.75" customHeight="1">
      <c r="A553" s="124"/>
      <c r="B553" s="124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</row>
    <row r="554" spans="1:29" ht="15.75" customHeight="1">
      <c r="A554" s="124"/>
      <c r="B554" s="124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</row>
    <row r="555" spans="1:29" ht="15.75" customHeight="1">
      <c r="A555" s="124"/>
      <c r="B555" s="124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</row>
    <row r="556" spans="1:29" ht="15.75" customHeight="1">
      <c r="A556" s="124"/>
      <c r="B556" s="124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</row>
    <row r="557" spans="1:29" ht="15.75" customHeight="1">
      <c r="A557" s="124"/>
      <c r="B557" s="124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</row>
    <row r="558" spans="1:29" ht="15.75" customHeight="1">
      <c r="A558" s="124"/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</row>
    <row r="559" spans="1:29" ht="15.75" customHeight="1">
      <c r="A559" s="124"/>
      <c r="B559" s="124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</row>
    <row r="560" spans="1:29" ht="15.75" customHeight="1">
      <c r="A560" s="124"/>
      <c r="B560" s="124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</row>
    <row r="561" spans="1:29" ht="15.75" customHeight="1">
      <c r="A561" s="124"/>
      <c r="B561" s="124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</row>
    <row r="562" spans="1:29" ht="15.75" customHeight="1">
      <c r="A562" s="124"/>
      <c r="B562" s="124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</row>
    <row r="563" spans="1:29" ht="15.75" customHeight="1">
      <c r="A563" s="124"/>
      <c r="B563" s="124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</row>
    <row r="564" spans="1:29" ht="15.75" customHeight="1">
      <c r="A564" s="124"/>
      <c r="B564" s="124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</row>
    <row r="565" spans="1:29" ht="15.75" customHeight="1">
      <c r="A565" s="124"/>
      <c r="B565" s="124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</row>
    <row r="566" spans="1:29" ht="15.75" customHeight="1">
      <c r="A566" s="124"/>
      <c r="B566" s="124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</row>
    <row r="567" spans="1:29" ht="15.75" customHeight="1">
      <c r="A567" s="124"/>
      <c r="B567" s="124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</row>
    <row r="568" spans="1:29" ht="15.75" customHeight="1">
      <c r="A568" s="124"/>
      <c r="B568" s="124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</row>
    <row r="569" spans="1:29" ht="15.75" customHeight="1">
      <c r="A569" s="124"/>
      <c r="B569" s="124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</row>
    <row r="570" spans="1:29" ht="15.75" customHeight="1">
      <c r="A570" s="124"/>
      <c r="B570" s="124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</row>
    <row r="571" spans="1:29" ht="15.75" customHeight="1">
      <c r="A571" s="124"/>
      <c r="B571" s="124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</row>
    <row r="572" spans="1:29" ht="15.75" customHeight="1">
      <c r="A572" s="124"/>
      <c r="B572" s="124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</row>
    <row r="573" spans="1:29" ht="15.75" customHeight="1">
      <c r="A573" s="124"/>
      <c r="B573" s="124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</row>
    <row r="574" spans="1:29" ht="15.75" customHeight="1">
      <c r="A574" s="124"/>
      <c r="B574" s="124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</row>
    <row r="575" spans="1:29" ht="15.75" customHeight="1">
      <c r="A575" s="124"/>
      <c r="B575" s="124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</row>
    <row r="576" spans="1:29" ht="15.75" customHeight="1">
      <c r="A576" s="124"/>
      <c r="B576" s="124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</row>
    <row r="577" spans="1:29" ht="15.75" customHeight="1">
      <c r="A577" s="124"/>
      <c r="B577" s="124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</row>
    <row r="578" spans="1:29" ht="15.75" customHeight="1">
      <c r="A578" s="124"/>
      <c r="B578" s="124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</row>
    <row r="579" spans="1:29" ht="15.75" customHeight="1">
      <c r="A579" s="124"/>
      <c r="B579" s="124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</row>
    <row r="580" spans="1:29" ht="15.75" customHeight="1">
      <c r="A580" s="124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</row>
    <row r="581" spans="1:29" ht="15.75" customHeight="1">
      <c r="A581" s="124"/>
      <c r="B581" s="124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</row>
    <row r="582" spans="1:29" ht="15.75" customHeight="1">
      <c r="A582" s="124"/>
      <c r="B582" s="124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</row>
    <row r="583" spans="1:29" ht="15.75" customHeight="1">
      <c r="A583" s="124"/>
      <c r="B583" s="124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</row>
    <row r="584" spans="1:29" ht="15.75" customHeight="1">
      <c r="A584" s="124"/>
      <c r="B584" s="124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</row>
    <row r="585" spans="1:29" ht="15.75" customHeight="1">
      <c r="A585" s="124"/>
      <c r="B585" s="124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</row>
    <row r="586" spans="1:29" ht="15.75" customHeight="1">
      <c r="A586" s="124"/>
      <c r="B586" s="124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</row>
    <row r="587" spans="1:29" ht="15.75" customHeight="1">
      <c r="A587" s="124"/>
      <c r="B587" s="124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</row>
    <row r="588" spans="1:29" ht="15.75" customHeight="1">
      <c r="A588" s="124"/>
      <c r="B588" s="124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</row>
    <row r="589" spans="1:29" ht="15.75" customHeight="1">
      <c r="A589" s="124"/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</row>
    <row r="590" spans="1:29" ht="15.75" customHeight="1">
      <c r="A590" s="124"/>
      <c r="B590" s="124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</row>
    <row r="591" spans="1:29" ht="15.75" customHeight="1">
      <c r="A591" s="124"/>
      <c r="B591" s="124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</row>
    <row r="592" spans="1:29" ht="15.75" customHeight="1">
      <c r="A592" s="124"/>
      <c r="B592" s="124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</row>
    <row r="593" spans="1:29" ht="15.75" customHeight="1">
      <c r="A593" s="124"/>
      <c r="B593" s="124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</row>
    <row r="594" spans="1:29" ht="15.75" customHeight="1">
      <c r="A594" s="124"/>
      <c r="B594" s="124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</row>
    <row r="595" spans="1:29" ht="15.75" customHeight="1">
      <c r="A595" s="124"/>
      <c r="B595" s="124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</row>
    <row r="596" spans="1:29" ht="15.75" customHeight="1">
      <c r="A596" s="124"/>
      <c r="B596" s="124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</row>
    <row r="597" spans="1:29" ht="15.75" customHeight="1">
      <c r="A597" s="124"/>
      <c r="B597" s="124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</row>
    <row r="598" spans="1:29" ht="15.75" customHeight="1">
      <c r="A598" s="124"/>
      <c r="B598" s="124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</row>
    <row r="599" spans="1:29" ht="15.75" customHeight="1">
      <c r="A599" s="124"/>
      <c r="B599" s="124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</row>
    <row r="600" spans="1:29" ht="15.75" customHeight="1">
      <c r="A600" s="124"/>
      <c r="B600" s="124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</row>
    <row r="601" spans="1:29" ht="15.75" customHeight="1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</row>
    <row r="602" spans="1:29" ht="15.75" customHeight="1">
      <c r="A602" s="124"/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</row>
    <row r="603" spans="1:29" ht="15.75" customHeight="1">
      <c r="A603" s="124"/>
      <c r="B603" s="124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</row>
    <row r="604" spans="1:29" ht="15.75" customHeight="1">
      <c r="A604" s="124"/>
      <c r="B604" s="124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</row>
    <row r="605" spans="1:29" ht="15.75" customHeight="1">
      <c r="A605" s="124"/>
      <c r="B605" s="124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</row>
    <row r="606" spans="1:29" ht="15.75" customHeight="1">
      <c r="A606" s="124"/>
      <c r="B606" s="124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</row>
    <row r="607" spans="1:29" ht="15.75" customHeight="1">
      <c r="A607" s="124"/>
      <c r="B607" s="124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</row>
    <row r="608" spans="1:29" ht="15.75" customHeight="1">
      <c r="A608" s="124"/>
      <c r="B608" s="124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</row>
    <row r="609" spans="1:29" ht="15.75" customHeight="1">
      <c r="A609" s="124"/>
      <c r="B609" s="124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</row>
    <row r="610" spans="1:29" ht="15.75" customHeight="1">
      <c r="A610" s="124"/>
      <c r="B610" s="124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</row>
    <row r="611" spans="1:29" ht="15.75" customHeight="1">
      <c r="A611" s="124"/>
      <c r="B611" s="124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</row>
    <row r="612" spans="1:29" ht="15.75" customHeight="1">
      <c r="A612" s="124"/>
      <c r="B612" s="124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</row>
    <row r="613" spans="1:29" ht="15.75" customHeight="1">
      <c r="A613" s="124"/>
      <c r="B613" s="124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</row>
    <row r="614" spans="1:29" ht="15.75" customHeight="1">
      <c r="A614" s="124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</row>
    <row r="615" spans="1:29" ht="15.75" customHeight="1">
      <c r="A615" s="124"/>
      <c r="B615" s="124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</row>
    <row r="616" spans="1:29" ht="15.75" customHeight="1">
      <c r="A616" s="124"/>
      <c r="B616" s="124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</row>
    <row r="617" spans="1:29" ht="15.75" customHeight="1">
      <c r="A617" s="124"/>
      <c r="B617" s="124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</row>
    <row r="618" spans="1:29" ht="15.75" customHeight="1">
      <c r="A618" s="124"/>
      <c r="B618" s="124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4"/>
    </row>
    <row r="619" spans="1:29" ht="15.75" customHeight="1">
      <c r="A619" s="124"/>
      <c r="B619" s="124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124"/>
      <c r="AB619" s="124"/>
      <c r="AC619" s="124"/>
    </row>
    <row r="620" spans="1:29" ht="15.75" customHeight="1">
      <c r="A620" s="124"/>
      <c r="B620" s="124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</row>
    <row r="621" spans="1:29" ht="15.75" customHeight="1">
      <c r="A621" s="124"/>
      <c r="B621" s="124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124"/>
      <c r="AB621" s="124"/>
      <c r="AC621" s="124"/>
    </row>
    <row r="622" spans="1:29" ht="15.75" customHeight="1">
      <c r="A622" s="124"/>
      <c r="B622" s="124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</row>
    <row r="623" spans="1:29" ht="15.75" customHeight="1">
      <c r="A623" s="124"/>
      <c r="B623" s="124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124"/>
      <c r="AB623" s="124"/>
      <c r="AC623" s="124"/>
    </row>
    <row r="624" spans="1:29" ht="15.75" customHeight="1">
      <c r="A624" s="124"/>
      <c r="B624" s="124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124"/>
      <c r="AB624" s="124"/>
      <c r="AC624" s="124"/>
    </row>
    <row r="625" spans="1:29" ht="15.75" customHeight="1">
      <c r="A625" s="124"/>
      <c r="B625" s="124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</row>
    <row r="626" spans="1:29" ht="15.75" customHeight="1">
      <c r="A626" s="124"/>
      <c r="B626" s="124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</row>
    <row r="627" spans="1:29" ht="15.75" customHeight="1">
      <c r="A627" s="124"/>
      <c r="B627" s="124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</row>
    <row r="628" spans="1:29" ht="15.75" customHeight="1">
      <c r="A628" s="124"/>
      <c r="B628" s="124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</row>
    <row r="629" spans="1:29" ht="15.75" customHeight="1">
      <c r="A629" s="124"/>
      <c r="B629" s="124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</row>
    <row r="630" spans="1:29" ht="15.75" customHeight="1">
      <c r="A630" s="124"/>
      <c r="B630" s="124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</row>
    <row r="631" spans="1:29" ht="15.75" customHeight="1">
      <c r="A631" s="124"/>
      <c r="B631" s="124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</row>
    <row r="632" spans="1:29" ht="15.75" customHeight="1">
      <c r="A632" s="124"/>
      <c r="B632" s="124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</row>
    <row r="633" spans="1:29" ht="15.75" customHeight="1">
      <c r="A633" s="124"/>
      <c r="B633" s="124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</row>
    <row r="634" spans="1:29" ht="15.75" customHeight="1">
      <c r="A634" s="124"/>
      <c r="B634" s="124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</row>
    <row r="635" spans="1:29" ht="15.75" customHeight="1">
      <c r="A635" s="124"/>
      <c r="B635" s="124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</row>
    <row r="636" spans="1:29" ht="15.75" customHeight="1">
      <c r="A636" s="124"/>
      <c r="B636" s="124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</row>
    <row r="637" spans="1:29" ht="15.75" customHeight="1">
      <c r="A637" s="124"/>
      <c r="B637" s="124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</row>
    <row r="638" spans="1:29" ht="15.75" customHeight="1">
      <c r="A638" s="124"/>
      <c r="B638" s="124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</row>
    <row r="639" spans="1:29" ht="15.75" customHeight="1">
      <c r="A639" s="124"/>
      <c r="B639" s="124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</row>
    <row r="640" spans="1:29" ht="15.75" customHeight="1">
      <c r="A640" s="124"/>
      <c r="B640" s="124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</row>
    <row r="641" spans="1:29" ht="15.75" customHeight="1">
      <c r="A641" s="124"/>
      <c r="B641" s="124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</row>
    <row r="642" spans="1:29" ht="15.75" customHeight="1">
      <c r="A642" s="124"/>
      <c r="B642" s="124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</row>
    <row r="643" spans="1:29" ht="15.75" customHeight="1">
      <c r="A643" s="124"/>
      <c r="B643" s="124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  <c r="AC643" s="124"/>
    </row>
    <row r="644" spans="1:29" ht="15.75" customHeight="1">
      <c r="A644" s="124"/>
      <c r="B644" s="124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</row>
    <row r="645" spans="1:29" ht="15.75" customHeight="1">
      <c r="A645" s="124"/>
      <c r="B645" s="124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</row>
    <row r="646" spans="1:29" ht="15.75" customHeight="1">
      <c r="A646" s="124"/>
      <c r="B646" s="124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  <c r="AC646" s="124"/>
    </row>
    <row r="647" spans="1:29" ht="15.75" customHeight="1">
      <c r="A647" s="124"/>
      <c r="B647" s="124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</row>
    <row r="648" spans="1:29" ht="15.75" customHeight="1">
      <c r="A648" s="124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124"/>
      <c r="AB648" s="124"/>
      <c r="AC648" s="124"/>
    </row>
    <row r="649" spans="1:29" ht="15.75" customHeight="1">
      <c r="A649" s="124"/>
      <c r="B649" s="124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124"/>
      <c r="AB649" s="124"/>
      <c r="AC649" s="124"/>
    </row>
    <row r="650" spans="1:29" ht="15.75" customHeight="1">
      <c r="A650" s="124"/>
      <c r="B650" s="124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</row>
    <row r="651" spans="1:29" ht="15.75" customHeight="1">
      <c r="A651" s="124"/>
      <c r="B651" s="124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</row>
    <row r="652" spans="1:29" ht="15.75" customHeight="1">
      <c r="A652" s="124"/>
      <c r="B652" s="124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</row>
    <row r="653" spans="1:29" ht="15.75" customHeight="1">
      <c r="A653" s="124"/>
      <c r="B653" s="124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  <c r="AC653" s="124"/>
    </row>
    <row r="654" spans="1:29" ht="15.75" customHeight="1">
      <c r="A654" s="124"/>
      <c r="B654" s="124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</row>
    <row r="655" spans="1:29" ht="15.75" customHeight="1">
      <c r="A655" s="124"/>
      <c r="B655" s="124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  <c r="AC655" s="124"/>
    </row>
    <row r="656" spans="1:29" ht="15.75" customHeight="1">
      <c r="A656" s="124"/>
      <c r="B656" s="124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124"/>
      <c r="AB656" s="124"/>
      <c r="AC656" s="124"/>
    </row>
    <row r="657" spans="1:29" ht="15.75" customHeight="1">
      <c r="A657" s="124"/>
      <c r="B657" s="124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124"/>
      <c r="AB657" s="124"/>
      <c r="AC657" s="124"/>
    </row>
    <row r="658" spans="1:29" ht="15.75" customHeight="1">
      <c r="A658" s="124"/>
      <c r="B658" s="124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</row>
    <row r="659" spans="1:29" ht="15.75" customHeight="1">
      <c r="A659" s="124"/>
      <c r="B659" s="124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</row>
    <row r="660" spans="1:29" ht="15.75" customHeight="1">
      <c r="A660" s="124"/>
      <c r="B660" s="124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</row>
    <row r="661" spans="1:29" ht="15.75" customHeight="1">
      <c r="A661" s="124"/>
      <c r="B661" s="124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</row>
    <row r="662" spans="1:29" ht="15.75" customHeight="1">
      <c r="A662" s="124"/>
      <c r="B662" s="124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  <c r="AC662" s="124"/>
    </row>
    <row r="663" spans="1:29" ht="15.75" customHeight="1">
      <c r="A663" s="124"/>
      <c r="B663" s="124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124"/>
      <c r="AB663" s="124"/>
      <c r="AC663" s="124"/>
    </row>
    <row r="664" spans="1:29" ht="15.75" customHeight="1">
      <c r="A664" s="124"/>
      <c r="B664" s="124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124"/>
      <c r="AB664" s="124"/>
      <c r="AC664" s="124"/>
    </row>
    <row r="665" spans="1:29" ht="15.75" customHeight="1">
      <c r="A665" s="124"/>
      <c r="B665" s="124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  <c r="AC665" s="124"/>
    </row>
    <row r="666" spans="1:29" ht="15.75" customHeight="1">
      <c r="A666" s="124"/>
      <c r="B666" s="124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  <c r="AC666" s="124"/>
    </row>
    <row r="667" spans="1:29" ht="15.75" customHeight="1">
      <c r="A667" s="124"/>
      <c r="B667" s="124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124"/>
      <c r="AB667" s="124"/>
      <c r="AC667" s="124"/>
    </row>
    <row r="668" spans="1:29" ht="15.75" customHeight="1">
      <c r="A668" s="124"/>
      <c r="B668" s="124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</row>
    <row r="669" spans="1:29" ht="15.75" customHeight="1">
      <c r="A669" s="124"/>
      <c r="B669" s="124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124"/>
      <c r="AB669" s="124"/>
      <c r="AC669" s="124"/>
    </row>
    <row r="670" spans="1:29" ht="15.75" customHeight="1">
      <c r="A670" s="124"/>
      <c r="B670" s="124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</row>
    <row r="671" spans="1:29" ht="15.75" customHeight="1">
      <c r="A671" s="124"/>
      <c r="B671" s="124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  <c r="AC671" s="124"/>
    </row>
    <row r="672" spans="1:29" ht="15.75" customHeight="1">
      <c r="A672" s="124"/>
      <c r="B672" s="124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  <c r="AC672" s="124"/>
    </row>
    <row r="673" spans="1:29" ht="15.75" customHeight="1">
      <c r="A673" s="124"/>
      <c r="B673" s="124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124"/>
      <c r="AB673" s="124"/>
      <c r="AC673" s="124"/>
    </row>
    <row r="674" spans="1:29" ht="15.75" customHeight="1">
      <c r="A674" s="124"/>
      <c r="B674" s="124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  <c r="AC674" s="124"/>
    </row>
    <row r="675" spans="1:29" ht="15.75" customHeight="1">
      <c r="A675" s="124"/>
      <c r="B675" s="124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124"/>
      <c r="AB675" s="124"/>
      <c r="AC675" s="124"/>
    </row>
    <row r="676" spans="1:29" ht="15.75" customHeight="1">
      <c r="A676" s="124"/>
      <c r="B676" s="124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</row>
    <row r="677" spans="1:29" ht="15.75" customHeight="1">
      <c r="A677" s="124"/>
      <c r="B677" s="124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124"/>
      <c r="AB677" s="124"/>
      <c r="AC677" s="124"/>
    </row>
    <row r="678" spans="1:29" ht="15.75" customHeight="1">
      <c r="A678" s="124"/>
      <c r="B678" s="124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  <c r="AA678" s="124"/>
      <c r="AB678" s="124"/>
      <c r="AC678" s="124"/>
    </row>
    <row r="679" spans="1:29" ht="15.75" customHeight="1">
      <c r="A679" s="124"/>
      <c r="B679" s="124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124"/>
      <c r="AB679" s="124"/>
      <c r="AC679" s="124"/>
    </row>
    <row r="680" spans="1:29" ht="15.75" customHeight="1">
      <c r="A680" s="124"/>
      <c r="B680" s="124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124"/>
      <c r="AB680" s="124"/>
      <c r="AC680" s="124"/>
    </row>
    <row r="681" spans="1:29" ht="15.75" customHeight="1">
      <c r="A681" s="124"/>
      <c r="B681" s="124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  <c r="AA681" s="124"/>
      <c r="AB681" s="124"/>
      <c r="AC681" s="124"/>
    </row>
    <row r="682" spans="1:29" ht="15.75" customHeight="1">
      <c r="A682" s="124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  <c r="AA682" s="124"/>
      <c r="AB682" s="124"/>
      <c r="AC682" s="124"/>
    </row>
    <row r="683" spans="1:29" ht="15.75" customHeight="1">
      <c r="A683" s="124"/>
      <c r="B683" s="124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  <c r="AC683" s="124"/>
    </row>
    <row r="684" spans="1:29" ht="15.75" customHeight="1">
      <c r="A684" s="124"/>
      <c r="B684" s="124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</row>
    <row r="685" spans="1:29" ht="15.75" customHeight="1">
      <c r="A685" s="124"/>
      <c r="B685" s="124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  <c r="AC685" s="124"/>
    </row>
    <row r="686" spans="1:29" ht="15.75" customHeight="1">
      <c r="A686" s="124"/>
      <c r="B686" s="124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  <c r="AC686" s="124"/>
    </row>
    <row r="687" spans="1:29" ht="15.75" customHeight="1">
      <c r="A687" s="124"/>
      <c r="B687" s="124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124"/>
      <c r="AB687" s="124"/>
      <c r="AC687" s="124"/>
    </row>
    <row r="688" spans="1:29" ht="15.75" customHeight="1">
      <c r="A688" s="124"/>
      <c r="B688" s="124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</row>
    <row r="689" spans="1:29" ht="15.75" customHeight="1">
      <c r="A689" s="124"/>
      <c r="B689" s="124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  <c r="AC689" s="124"/>
    </row>
    <row r="690" spans="1:29" ht="15.75" customHeight="1">
      <c r="A690" s="124"/>
      <c r="B690" s="124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124"/>
      <c r="AB690" s="124"/>
      <c r="AC690" s="124"/>
    </row>
    <row r="691" spans="1:29" ht="15.75" customHeight="1">
      <c r="A691" s="124"/>
      <c r="B691" s="124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124"/>
      <c r="AB691" s="124"/>
      <c r="AC691" s="124"/>
    </row>
    <row r="692" spans="1:29" ht="15.75" customHeight="1">
      <c r="A692" s="124"/>
      <c r="B692" s="124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</row>
    <row r="693" spans="1:29" ht="15.75" customHeight="1">
      <c r="A693" s="124"/>
      <c r="B693" s="124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124"/>
      <c r="AB693" s="124"/>
      <c r="AC693" s="124"/>
    </row>
    <row r="694" spans="1:29" ht="15.75" customHeight="1">
      <c r="A694" s="124"/>
      <c r="B694" s="124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124"/>
      <c r="AB694" s="124"/>
      <c r="AC694" s="124"/>
    </row>
    <row r="695" spans="1:29" ht="15.75" customHeight="1">
      <c r="A695" s="124"/>
      <c r="B695" s="124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124"/>
      <c r="AB695" s="124"/>
      <c r="AC695" s="124"/>
    </row>
    <row r="696" spans="1:29" ht="15.75" customHeight="1">
      <c r="A696" s="124"/>
      <c r="B696" s="124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124"/>
      <c r="AB696" s="124"/>
      <c r="AC696" s="124"/>
    </row>
    <row r="697" spans="1:29" ht="15.75" customHeight="1">
      <c r="A697" s="124"/>
      <c r="B697" s="124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</row>
    <row r="698" spans="1:29" ht="15.75" customHeight="1">
      <c r="A698" s="124"/>
      <c r="B698" s="124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  <c r="AC698" s="124"/>
    </row>
    <row r="699" spans="1:29" ht="15.75" customHeight="1">
      <c r="A699" s="124"/>
      <c r="B699" s="124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124"/>
      <c r="AB699" s="124"/>
      <c r="AC699" s="124"/>
    </row>
    <row r="700" spans="1:29" ht="15.75" customHeight="1">
      <c r="A700" s="124"/>
      <c r="B700" s="124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</row>
    <row r="701" spans="1:29" ht="15.75" customHeight="1">
      <c r="A701" s="124"/>
      <c r="B701" s="124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124"/>
      <c r="AB701" s="124"/>
      <c r="AC701" s="124"/>
    </row>
    <row r="702" spans="1:29" ht="15.75" customHeight="1">
      <c r="A702" s="124"/>
      <c r="B702" s="124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124"/>
      <c r="AB702" s="124"/>
      <c r="AC702" s="124"/>
    </row>
    <row r="703" spans="1:29" ht="15.75" customHeight="1">
      <c r="A703" s="124"/>
      <c r="B703" s="124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  <c r="AC703" s="124"/>
    </row>
    <row r="704" spans="1:29" ht="15.75" customHeight="1">
      <c r="A704" s="124"/>
      <c r="B704" s="124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4"/>
      <c r="AB704" s="124"/>
      <c r="AC704" s="124"/>
    </row>
    <row r="705" spans="1:29" ht="15.75" customHeight="1">
      <c r="A705" s="124"/>
      <c r="B705" s="124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124"/>
      <c r="AB705" s="124"/>
      <c r="AC705" s="124"/>
    </row>
    <row r="706" spans="1:29" ht="15.75" customHeight="1">
      <c r="A706" s="124"/>
      <c r="B706" s="124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</row>
    <row r="707" spans="1:29" ht="15.75" customHeight="1">
      <c r="A707" s="124"/>
      <c r="B707" s="124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</row>
    <row r="708" spans="1:29" ht="15.75" customHeight="1">
      <c r="A708" s="124"/>
      <c r="B708" s="124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</row>
    <row r="709" spans="1:29" ht="15.75" customHeight="1">
      <c r="A709" s="124"/>
      <c r="B709" s="124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124"/>
      <c r="AB709" s="124"/>
      <c r="AC709" s="124"/>
    </row>
    <row r="710" spans="1:29" ht="15.75" customHeight="1">
      <c r="A710" s="124"/>
      <c r="B710" s="124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124"/>
      <c r="AB710" s="124"/>
      <c r="AC710" s="124"/>
    </row>
    <row r="711" spans="1:29" ht="15.75" customHeight="1">
      <c r="A711" s="124"/>
      <c r="B711" s="124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124"/>
      <c r="AB711" s="124"/>
      <c r="AC711" s="124"/>
    </row>
    <row r="712" spans="1:29" ht="15.75" customHeight="1">
      <c r="A712" s="124"/>
      <c r="B712" s="124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  <c r="AC712" s="124"/>
    </row>
    <row r="713" spans="1:29" ht="15.75" customHeight="1">
      <c r="A713" s="124"/>
      <c r="B713" s="124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124"/>
      <c r="AB713" s="124"/>
      <c r="AC713" s="124"/>
    </row>
    <row r="714" spans="1:29" ht="15.75" customHeight="1">
      <c r="A714" s="124"/>
      <c r="B714" s="124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124"/>
      <c r="AB714" s="124"/>
      <c r="AC714" s="124"/>
    </row>
    <row r="715" spans="1:29" ht="15.75" customHeight="1">
      <c r="A715" s="124"/>
      <c r="B715" s="124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  <c r="AC715" s="124"/>
    </row>
    <row r="716" spans="1:29" ht="15.75" customHeight="1">
      <c r="A716" s="124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</row>
    <row r="717" spans="1:29" ht="15.75" customHeight="1">
      <c r="A717" s="124"/>
      <c r="B717" s="124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124"/>
      <c r="AB717" s="124"/>
      <c r="AC717" s="124"/>
    </row>
    <row r="718" spans="1:29" ht="15.75" customHeight="1">
      <c r="A718" s="124"/>
      <c r="B718" s="124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124"/>
      <c r="AB718" s="124"/>
      <c r="AC718" s="124"/>
    </row>
    <row r="719" spans="1:29" ht="15.75" customHeight="1">
      <c r="A719" s="124"/>
      <c r="B719" s="124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124"/>
      <c r="AB719" s="124"/>
      <c r="AC719" s="124"/>
    </row>
    <row r="720" spans="1:29" ht="15.75" customHeight="1">
      <c r="A720" s="124"/>
      <c r="B720" s="124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124"/>
      <c r="AB720" s="124"/>
      <c r="AC720" s="124"/>
    </row>
    <row r="721" spans="1:29" ht="15.75" customHeight="1">
      <c r="A721" s="124"/>
      <c r="B721" s="124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124"/>
      <c r="AB721" s="124"/>
      <c r="AC721" s="124"/>
    </row>
    <row r="722" spans="1:29" ht="15.75" customHeight="1">
      <c r="A722" s="124"/>
      <c r="B722" s="124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124"/>
      <c r="AB722" s="124"/>
      <c r="AC722" s="124"/>
    </row>
    <row r="723" spans="1:29" ht="15.75" customHeight="1">
      <c r="A723" s="124"/>
      <c r="B723" s="124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124"/>
      <c r="AB723" s="124"/>
      <c r="AC723" s="124"/>
    </row>
    <row r="724" spans="1:29" ht="15.75" customHeight="1">
      <c r="A724" s="124"/>
      <c r="B724" s="124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</row>
    <row r="725" spans="1:29" ht="15.75" customHeight="1">
      <c r="A725" s="124"/>
      <c r="B725" s="124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  <c r="AC725" s="124"/>
    </row>
    <row r="726" spans="1:29" ht="15.75" customHeight="1">
      <c r="A726" s="124"/>
      <c r="B726" s="124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  <c r="AC726" s="124"/>
    </row>
    <row r="727" spans="1:29" ht="15.75" customHeight="1">
      <c r="A727" s="124"/>
      <c r="B727" s="124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  <c r="AC727" s="124"/>
    </row>
    <row r="728" spans="1:29" ht="15.75" customHeight="1">
      <c r="A728" s="124"/>
      <c r="B728" s="124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124"/>
      <c r="AB728" s="124"/>
      <c r="AC728" s="124"/>
    </row>
    <row r="729" spans="1:29" ht="15.75" customHeight="1">
      <c r="A729" s="124"/>
      <c r="B729" s="124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</row>
    <row r="730" spans="1:29" ht="15.75" customHeight="1">
      <c r="A730" s="124"/>
      <c r="B730" s="124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  <c r="AC730" s="124"/>
    </row>
    <row r="731" spans="1:29" ht="15.75" customHeight="1">
      <c r="A731" s="124"/>
      <c r="B731" s="124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  <c r="AC731" s="124"/>
    </row>
    <row r="732" spans="1:29" ht="15.75" customHeight="1">
      <c r="A732" s="124"/>
      <c r="B732" s="124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</row>
    <row r="733" spans="1:29" ht="15.75" customHeight="1">
      <c r="A733" s="124"/>
      <c r="B733" s="124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  <c r="AC733" s="124"/>
    </row>
    <row r="734" spans="1:29" ht="15.75" customHeight="1">
      <c r="A734" s="124"/>
      <c r="B734" s="124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</row>
    <row r="735" spans="1:29" ht="15.75" customHeight="1">
      <c r="A735" s="124"/>
      <c r="B735" s="124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</row>
    <row r="736" spans="1:29" ht="15.75" customHeight="1">
      <c r="A736" s="124"/>
      <c r="B736" s="124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124"/>
      <c r="AB736" s="124"/>
      <c r="AC736" s="124"/>
    </row>
    <row r="737" spans="1:29" ht="15.75" customHeight="1">
      <c r="A737" s="124"/>
      <c r="B737" s="124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</row>
    <row r="738" spans="1:29" ht="15.75" customHeight="1">
      <c r="A738" s="124"/>
      <c r="B738" s="124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124"/>
      <c r="AB738" s="124"/>
      <c r="AC738" s="124"/>
    </row>
    <row r="739" spans="1:29" ht="15.75" customHeight="1">
      <c r="A739" s="124"/>
      <c r="B739" s="124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124"/>
      <c r="AB739" s="124"/>
      <c r="AC739" s="124"/>
    </row>
    <row r="740" spans="1:29" ht="15.75" customHeight="1">
      <c r="A740" s="124"/>
      <c r="B740" s="124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</row>
    <row r="741" spans="1:29" ht="15.75" customHeight="1">
      <c r="A741" s="124"/>
      <c r="B741" s="124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124"/>
      <c r="AB741" s="124"/>
      <c r="AC741" s="124"/>
    </row>
    <row r="742" spans="1:29" ht="15.75" customHeight="1">
      <c r="A742" s="124"/>
      <c r="B742" s="124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  <c r="AC742" s="124"/>
    </row>
    <row r="743" spans="1:29" ht="15.75" customHeight="1">
      <c r="A743" s="124"/>
      <c r="B743" s="124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  <c r="AC743" s="124"/>
    </row>
    <row r="744" spans="1:29" ht="15.75" customHeight="1">
      <c r="A744" s="124"/>
      <c r="B744" s="124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124"/>
      <c r="AB744" s="124"/>
      <c r="AC744" s="124"/>
    </row>
    <row r="745" spans="1:29" ht="15.75" customHeight="1">
      <c r="A745" s="124"/>
      <c r="B745" s="124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124"/>
      <c r="AB745" s="124"/>
      <c r="AC745" s="124"/>
    </row>
    <row r="746" spans="1:29" ht="15.75" customHeight="1">
      <c r="A746" s="124"/>
      <c r="B746" s="124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124"/>
      <c r="AB746" s="124"/>
      <c r="AC746" s="124"/>
    </row>
    <row r="747" spans="1:29" ht="15.75" customHeight="1">
      <c r="A747" s="124"/>
      <c r="B747" s="124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124"/>
      <c r="AB747" s="124"/>
      <c r="AC747" s="124"/>
    </row>
    <row r="748" spans="1:29" ht="15.75" customHeight="1">
      <c r="A748" s="124"/>
      <c r="B748" s="124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  <c r="AC748" s="124"/>
    </row>
    <row r="749" spans="1:29" ht="15.75" customHeight="1">
      <c r="A749" s="124"/>
      <c r="B749" s="124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  <c r="AC749" s="124"/>
    </row>
    <row r="750" spans="1:29" ht="15.75" customHeight="1">
      <c r="A750" s="124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124"/>
      <c r="AB750" s="124"/>
      <c r="AC750" s="124"/>
    </row>
    <row r="751" spans="1:29" ht="15.75" customHeight="1">
      <c r="A751" s="124"/>
      <c r="B751" s="124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  <c r="AC751" s="124"/>
    </row>
    <row r="752" spans="1:29" ht="15.75" customHeight="1">
      <c r="A752" s="124"/>
      <c r="B752" s="124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</row>
    <row r="753" spans="1:29" ht="15.75" customHeight="1">
      <c r="A753" s="124"/>
      <c r="B753" s="124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124"/>
      <c r="AB753" s="124"/>
      <c r="AC753" s="124"/>
    </row>
    <row r="754" spans="1:29" ht="15.75" customHeight="1">
      <c r="A754" s="124"/>
      <c r="B754" s="124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  <c r="AC754" s="124"/>
    </row>
    <row r="755" spans="1:29" ht="15.75" customHeight="1">
      <c r="A755" s="124"/>
      <c r="B755" s="124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</row>
    <row r="756" spans="1:29" ht="15.75" customHeight="1">
      <c r="A756" s="124"/>
      <c r="B756" s="124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</row>
    <row r="757" spans="1:29" ht="15.75" customHeight="1">
      <c r="A757" s="124"/>
      <c r="B757" s="124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</row>
    <row r="758" spans="1:29" ht="15.75" customHeight="1">
      <c r="A758" s="124"/>
      <c r="B758" s="124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</row>
    <row r="759" spans="1:29" ht="15.75" customHeight="1">
      <c r="A759" s="124"/>
      <c r="B759" s="124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124"/>
      <c r="AB759" s="124"/>
      <c r="AC759" s="124"/>
    </row>
    <row r="760" spans="1:29" ht="15.75" customHeight="1">
      <c r="A760" s="124"/>
      <c r="B760" s="124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  <c r="AC760" s="124"/>
    </row>
    <row r="761" spans="1:29" ht="15.75" customHeight="1">
      <c r="A761" s="124"/>
      <c r="B761" s="124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  <c r="AC761" s="124"/>
    </row>
    <row r="762" spans="1:29" ht="15.75" customHeight="1">
      <c r="A762" s="124"/>
      <c r="B762" s="124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</row>
    <row r="763" spans="1:29" ht="15.75" customHeight="1">
      <c r="A763" s="124"/>
      <c r="B763" s="124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  <c r="AC763" s="124"/>
    </row>
    <row r="764" spans="1:29" ht="15.75" customHeight="1">
      <c r="A764" s="124"/>
      <c r="B764" s="124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  <c r="AC764" s="124"/>
    </row>
    <row r="765" spans="1:29" ht="15.75" customHeight="1">
      <c r="A765" s="124"/>
      <c r="B765" s="124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124"/>
      <c r="AB765" s="124"/>
      <c r="AC765" s="124"/>
    </row>
    <row r="766" spans="1:29" ht="15.75" customHeight="1">
      <c r="A766" s="124"/>
      <c r="B766" s="124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124"/>
      <c r="AB766" s="124"/>
      <c r="AC766" s="124"/>
    </row>
    <row r="767" spans="1:29" ht="15.75" customHeight="1">
      <c r="A767" s="124"/>
      <c r="B767" s="124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124"/>
      <c r="AB767" s="124"/>
      <c r="AC767" s="124"/>
    </row>
    <row r="768" spans="1:29" ht="15.75" customHeight="1">
      <c r="A768" s="124"/>
      <c r="B768" s="124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  <c r="AC768" s="124"/>
    </row>
    <row r="769" spans="1:29" ht="15.75" customHeight="1">
      <c r="A769" s="124"/>
      <c r="B769" s="124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  <c r="AC769" s="124"/>
    </row>
    <row r="770" spans="1:29" ht="15.75" customHeight="1">
      <c r="A770" s="124"/>
      <c r="B770" s="124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  <c r="AC770" s="124"/>
    </row>
    <row r="771" spans="1:29" ht="15.75" customHeight="1">
      <c r="A771" s="124"/>
      <c r="B771" s="124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124"/>
      <c r="AB771" s="124"/>
      <c r="AC771" s="124"/>
    </row>
    <row r="772" spans="1:29" ht="15.75" customHeight="1">
      <c r="A772" s="124"/>
      <c r="B772" s="124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  <c r="AC772" s="124"/>
    </row>
    <row r="773" spans="1:29" ht="15.75" customHeight="1">
      <c r="A773" s="124"/>
      <c r="B773" s="124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  <c r="AC773" s="124"/>
    </row>
    <row r="774" spans="1:29" ht="15.75" customHeight="1">
      <c r="A774" s="124"/>
      <c r="B774" s="124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4"/>
      <c r="AB774" s="124"/>
      <c r="AC774" s="124"/>
    </row>
    <row r="775" spans="1:29" ht="15.75" customHeight="1">
      <c r="A775" s="124"/>
      <c r="B775" s="124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124"/>
      <c r="AB775" s="124"/>
      <c r="AC775" s="124"/>
    </row>
    <row r="776" spans="1:29" ht="15.75" customHeight="1">
      <c r="A776" s="124"/>
      <c r="B776" s="124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  <c r="AC776" s="124"/>
    </row>
    <row r="777" spans="1:29" ht="15.75" customHeight="1">
      <c r="A777" s="124"/>
      <c r="B777" s="124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124"/>
      <c r="AB777" s="124"/>
      <c r="AC777" s="124"/>
    </row>
    <row r="778" spans="1:29" ht="15.75" customHeight="1">
      <c r="A778" s="124"/>
      <c r="B778" s="124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  <c r="AC778" s="124"/>
    </row>
    <row r="779" spans="1:29" ht="15.75" customHeight="1">
      <c r="A779" s="124"/>
      <c r="B779" s="124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  <c r="AC779" s="124"/>
    </row>
    <row r="780" spans="1:29" ht="15.75" customHeight="1">
      <c r="A780" s="124"/>
      <c r="B780" s="124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  <c r="AC780" s="124"/>
    </row>
    <row r="781" spans="1:29" ht="15.75" customHeight="1">
      <c r="A781" s="124"/>
      <c r="B781" s="124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  <c r="AC781" s="124"/>
    </row>
    <row r="782" spans="1:29" ht="15.75" customHeight="1">
      <c r="A782" s="124"/>
      <c r="B782" s="124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  <c r="AC782" s="124"/>
    </row>
    <row r="783" spans="1:29" ht="15.75" customHeight="1">
      <c r="A783" s="124"/>
      <c r="B783" s="124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124"/>
      <c r="AB783" s="124"/>
      <c r="AC783" s="124"/>
    </row>
    <row r="784" spans="1:29" ht="15.75" customHeight="1">
      <c r="A784" s="124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</row>
    <row r="785" spans="1:29" ht="15.75" customHeight="1">
      <c r="A785" s="124"/>
      <c r="B785" s="124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124"/>
      <c r="AB785" s="124"/>
      <c r="AC785" s="124"/>
    </row>
    <row r="786" spans="1:29" ht="15.75" customHeight="1">
      <c r="A786" s="124"/>
      <c r="B786" s="124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  <c r="AC786" s="124"/>
    </row>
    <row r="787" spans="1:29" ht="15.75" customHeight="1">
      <c r="A787" s="124"/>
      <c r="B787" s="124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  <c r="AC787" s="124"/>
    </row>
    <row r="788" spans="1:29" ht="15.75" customHeight="1">
      <c r="A788" s="124"/>
      <c r="B788" s="124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  <c r="AC788" s="124"/>
    </row>
    <row r="789" spans="1:29" ht="15.75" customHeight="1">
      <c r="A789" s="124"/>
      <c r="B789" s="124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124"/>
      <c r="AB789" s="124"/>
      <c r="AC789" s="124"/>
    </row>
    <row r="790" spans="1:29" ht="15.75" customHeight="1">
      <c r="A790" s="124"/>
      <c r="B790" s="124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124"/>
      <c r="AB790" s="124"/>
      <c r="AC790" s="124"/>
    </row>
    <row r="791" spans="1:29" ht="15.75" customHeight="1">
      <c r="A791" s="124"/>
      <c r="B791" s="124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124"/>
      <c r="AB791" s="124"/>
      <c r="AC791" s="124"/>
    </row>
    <row r="792" spans="1:29" ht="15.75" customHeight="1">
      <c r="A792" s="124"/>
      <c r="B792" s="124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  <c r="AC792" s="124"/>
    </row>
    <row r="793" spans="1:29" ht="15.75" customHeight="1">
      <c r="A793" s="124"/>
      <c r="B793" s="124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  <c r="AC793" s="124"/>
    </row>
    <row r="794" spans="1:29" ht="15.75" customHeight="1">
      <c r="A794" s="124"/>
      <c r="B794" s="124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124"/>
      <c r="AB794" s="124"/>
      <c r="AC794" s="124"/>
    </row>
    <row r="795" spans="1:29" ht="15.75" customHeight="1">
      <c r="A795" s="124"/>
      <c r="B795" s="124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124"/>
      <c r="AB795" s="124"/>
      <c r="AC795" s="124"/>
    </row>
    <row r="796" spans="1:29" ht="15.75" customHeight="1">
      <c r="A796" s="124"/>
      <c r="B796" s="124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  <c r="AC796" s="124"/>
    </row>
    <row r="797" spans="1:29" ht="15.75" customHeight="1">
      <c r="A797" s="124"/>
      <c r="B797" s="124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  <c r="AC797" s="124"/>
    </row>
    <row r="798" spans="1:29" ht="15.75" customHeight="1">
      <c r="A798" s="124"/>
      <c r="B798" s="124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124"/>
      <c r="AB798" s="124"/>
      <c r="AC798" s="124"/>
    </row>
    <row r="799" spans="1:29" ht="15.75" customHeight="1">
      <c r="A799" s="124"/>
      <c r="B799" s="124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124"/>
      <c r="AB799" s="124"/>
      <c r="AC799" s="124"/>
    </row>
    <row r="800" spans="1:29" ht="15.75" customHeight="1">
      <c r="A800" s="124"/>
      <c r="B800" s="124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124"/>
      <c r="AB800" s="124"/>
      <c r="AC800" s="124"/>
    </row>
    <row r="801" spans="1:29" ht="15.75" customHeight="1">
      <c r="A801" s="124"/>
      <c r="B801" s="124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124"/>
      <c r="AB801" s="124"/>
      <c r="AC801" s="124"/>
    </row>
    <row r="802" spans="1:29" ht="15.75" customHeight="1">
      <c r="A802" s="124"/>
      <c r="B802" s="124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124"/>
      <c r="AB802" s="124"/>
      <c r="AC802" s="124"/>
    </row>
    <row r="803" spans="1:29" ht="15.75" customHeight="1">
      <c r="A803" s="124"/>
      <c r="B803" s="124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124"/>
      <c r="AB803" s="124"/>
      <c r="AC803" s="124"/>
    </row>
    <row r="804" spans="1:29" ht="15.75" customHeight="1">
      <c r="A804" s="124"/>
      <c r="B804" s="124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124"/>
      <c r="AB804" s="124"/>
      <c r="AC804" s="124"/>
    </row>
    <row r="805" spans="1:29" ht="15.75" customHeight="1">
      <c r="A805" s="124"/>
      <c r="B805" s="124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  <c r="AC805" s="124"/>
    </row>
    <row r="806" spans="1:29" ht="15.75" customHeight="1">
      <c r="A806" s="124"/>
      <c r="B806" s="124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</row>
    <row r="807" spans="1:29" ht="15.75" customHeight="1">
      <c r="A807" s="124"/>
      <c r="B807" s="124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</row>
    <row r="808" spans="1:29" ht="15.75" customHeight="1">
      <c r="A808" s="124"/>
      <c r="B808" s="124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124"/>
      <c r="AB808" s="124"/>
      <c r="AC808" s="124"/>
    </row>
    <row r="809" spans="1:29" ht="15.75" customHeight="1">
      <c r="A809" s="124"/>
      <c r="B809" s="124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</row>
    <row r="810" spans="1:29" ht="15.75" customHeight="1">
      <c r="A810" s="124"/>
      <c r="B810" s="124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124"/>
      <c r="AB810" s="124"/>
      <c r="AC810" s="124"/>
    </row>
    <row r="811" spans="1:29" ht="15.75" customHeight="1">
      <c r="A811" s="124"/>
      <c r="B811" s="124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124"/>
      <c r="AB811" s="124"/>
      <c r="AC811" s="124"/>
    </row>
    <row r="812" spans="1:29" ht="15.75" customHeight="1">
      <c r="A812" s="124"/>
      <c r="B812" s="124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124"/>
      <c r="AB812" s="124"/>
      <c r="AC812" s="124"/>
    </row>
    <row r="813" spans="1:29" ht="15.75" customHeight="1">
      <c r="A813" s="124"/>
      <c r="B813" s="124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</row>
    <row r="814" spans="1:29" ht="15.75" customHeight="1">
      <c r="A814" s="124"/>
      <c r="B814" s="124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  <c r="AC814" s="124"/>
    </row>
    <row r="815" spans="1:29" ht="15.75" customHeight="1">
      <c r="A815" s="124"/>
      <c r="B815" s="124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</row>
    <row r="816" spans="1:29" ht="15.75" customHeight="1">
      <c r="A816" s="124"/>
      <c r="B816" s="124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</row>
    <row r="817" spans="1:29" ht="15.75" customHeight="1">
      <c r="A817" s="124"/>
      <c r="B817" s="124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</row>
    <row r="818" spans="1:29" ht="15.75" customHeight="1">
      <c r="A818" s="124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</row>
    <row r="819" spans="1:29" ht="15.75" customHeight="1">
      <c r="A819" s="124"/>
      <c r="B819" s="124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</row>
    <row r="820" spans="1:29" ht="15.75" customHeight="1">
      <c r="A820" s="124"/>
      <c r="B820" s="124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124"/>
      <c r="AB820" s="124"/>
      <c r="AC820" s="124"/>
    </row>
    <row r="821" spans="1:29" ht="15.75" customHeight="1">
      <c r="A821" s="124"/>
      <c r="B821" s="124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124"/>
      <c r="AB821" s="124"/>
      <c r="AC821" s="124"/>
    </row>
    <row r="822" spans="1:29" ht="15.75" customHeight="1">
      <c r="A822" s="124"/>
      <c r="B822" s="124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124"/>
      <c r="AB822" s="124"/>
      <c r="AC822" s="124"/>
    </row>
    <row r="823" spans="1:29" ht="15.75" customHeight="1">
      <c r="A823" s="124"/>
      <c r="B823" s="124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</row>
    <row r="824" spans="1:29" ht="15.75" customHeight="1">
      <c r="A824" s="124"/>
      <c r="B824" s="124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</row>
    <row r="825" spans="1:29" ht="15.75" customHeight="1">
      <c r="A825" s="124"/>
      <c r="B825" s="124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124"/>
      <c r="AB825" s="124"/>
      <c r="AC825" s="124"/>
    </row>
    <row r="826" spans="1:29" ht="15.75" customHeight="1">
      <c r="A826" s="124"/>
      <c r="B826" s="124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  <c r="AC826" s="124"/>
    </row>
    <row r="827" spans="1:29" ht="15.75" customHeight="1">
      <c r="A827" s="124"/>
      <c r="B827" s="124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124"/>
      <c r="AB827" s="124"/>
      <c r="AC827" s="124"/>
    </row>
    <row r="828" spans="1:29" ht="15.75" customHeight="1">
      <c r="A828" s="124"/>
      <c r="B828" s="124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124"/>
      <c r="AB828" s="124"/>
      <c r="AC828" s="124"/>
    </row>
    <row r="829" spans="1:29" ht="15.75" customHeight="1">
      <c r="A829" s="124"/>
      <c r="B829" s="124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  <c r="AC829" s="124"/>
    </row>
    <row r="830" spans="1:29" ht="15.75" customHeight="1">
      <c r="A830" s="124"/>
      <c r="B830" s="124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124"/>
      <c r="AB830" s="124"/>
      <c r="AC830" s="124"/>
    </row>
    <row r="831" spans="1:29" ht="15.75" customHeight="1">
      <c r="A831" s="124"/>
      <c r="B831" s="124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124"/>
      <c r="AB831" s="124"/>
      <c r="AC831" s="124"/>
    </row>
    <row r="832" spans="1:29" ht="15.75" customHeight="1">
      <c r="A832" s="124"/>
      <c r="B832" s="124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  <c r="AC832" s="124"/>
    </row>
    <row r="833" spans="1:29" ht="15.75" customHeight="1">
      <c r="A833" s="124"/>
      <c r="B833" s="124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</row>
    <row r="834" spans="1:29" ht="15.75" customHeight="1">
      <c r="A834" s="124"/>
      <c r="B834" s="124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124"/>
      <c r="AB834" s="124"/>
      <c r="AC834" s="124"/>
    </row>
    <row r="835" spans="1:29" ht="15.75" customHeight="1">
      <c r="A835" s="124"/>
      <c r="B835" s="124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124"/>
      <c r="AB835" s="124"/>
      <c r="AC835" s="124"/>
    </row>
    <row r="836" spans="1:29" ht="15.75" customHeight="1">
      <c r="A836" s="124"/>
      <c r="B836" s="124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124"/>
      <c r="AB836" s="124"/>
      <c r="AC836" s="124"/>
    </row>
    <row r="837" spans="1:29" ht="15.75" customHeight="1">
      <c r="A837" s="124"/>
      <c r="B837" s="124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  <c r="AC837" s="124"/>
    </row>
    <row r="838" spans="1:29" ht="15.75" customHeight="1">
      <c r="A838" s="124"/>
      <c r="B838" s="124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124"/>
      <c r="AB838" s="124"/>
      <c r="AC838" s="124"/>
    </row>
    <row r="839" spans="1:29" ht="15.75" customHeight="1">
      <c r="A839" s="124"/>
      <c r="B839" s="124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124"/>
      <c r="AB839" s="124"/>
      <c r="AC839" s="124"/>
    </row>
    <row r="840" spans="1:29" ht="15.75" customHeight="1">
      <c r="A840" s="124"/>
      <c r="B840" s="124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124"/>
      <c r="AB840" s="124"/>
      <c r="AC840" s="124"/>
    </row>
    <row r="841" spans="1:29" ht="15.75" customHeight="1">
      <c r="A841" s="124"/>
      <c r="B841" s="124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</row>
    <row r="842" spans="1:29" ht="15.75" customHeight="1">
      <c r="A842" s="124"/>
      <c r="B842" s="124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  <c r="AC842" s="124"/>
    </row>
    <row r="843" spans="1:29" ht="15.75" customHeight="1">
      <c r="A843" s="124"/>
      <c r="B843" s="124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124"/>
      <c r="AB843" s="124"/>
      <c r="AC843" s="124"/>
    </row>
    <row r="844" spans="1:29" ht="15.75" customHeight="1">
      <c r="A844" s="124"/>
      <c r="B844" s="124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124"/>
      <c r="AB844" s="124"/>
      <c r="AC844" s="124"/>
    </row>
    <row r="845" spans="1:29" ht="15.75" customHeight="1">
      <c r="A845" s="124"/>
      <c r="B845" s="124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124"/>
      <c r="AB845" s="124"/>
      <c r="AC845" s="124"/>
    </row>
    <row r="846" spans="1:29" ht="15.75" customHeight="1">
      <c r="A846" s="124"/>
      <c r="B846" s="124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124"/>
      <c r="AB846" s="124"/>
      <c r="AC846" s="124"/>
    </row>
    <row r="847" spans="1:29" ht="15.75" customHeight="1">
      <c r="A847" s="124"/>
      <c r="B847" s="124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  <c r="AC847" s="124"/>
    </row>
    <row r="848" spans="1:29" ht="15.75" customHeight="1">
      <c r="A848" s="124"/>
      <c r="B848" s="124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124"/>
      <c r="AB848" s="124"/>
      <c r="AC848" s="124"/>
    </row>
    <row r="849" spans="1:29" ht="15.75" customHeight="1">
      <c r="A849" s="124"/>
      <c r="B849" s="124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124"/>
      <c r="AB849" s="124"/>
      <c r="AC849" s="124"/>
    </row>
    <row r="850" spans="1:29" ht="15.75" customHeight="1">
      <c r="A850" s="124"/>
      <c r="B850" s="124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  <c r="AC850" s="124"/>
    </row>
    <row r="851" spans="1:29" ht="15.75" customHeight="1">
      <c r="A851" s="124"/>
      <c r="B851" s="124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  <c r="AC851" s="124"/>
    </row>
    <row r="852" spans="1:29" ht="15.75" customHeight="1">
      <c r="A852" s="124"/>
      <c r="B852" s="124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124"/>
      <c r="AB852" s="124"/>
      <c r="AC852" s="124"/>
    </row>
    <row r="853" spans="1:29" ht="15.75" customHeight="1">
      <c r="A853" s="124"/>
      <c r="B853" s="124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124"/>
      <c r="AB853" s="124"/>
      <c r="AC853" s="124"/>
    </row>
    <row r="854" spans="1:29" ht="15.75" customHeight="1">
      <c r="A854" s="124"/>
      <c r="B854" s="124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  <c r="AC854" s="124"/>
    </row>
    <row r="855" spans="1:29" ht="15.75" customHeight="1">
      <c r="A855" s="124"/>
      <c r="B855" s="124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124"/>
      <c r="AB855" s="124"/>
      <c r="AC855" s="124"/>
    </row>
    <row r="856" spans="1:29" ht="15.75" customHeight="1">
      <c r="A856" s="124"/>
      <c r="B856" s="124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124"/>
      <c r="AB856" s="124"/>
      <c r="AC856" s="124"/>
    </row>
    <row r="857" spans="1:29" ht="15.75" customHeight="1">
      <c r="A857" s="124"/>
      <c r="B857" s="124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124"/>
      <c r="AB857" s="124"/>
      <c r="AC857" s="124"/>
    </row>
    <row r="858" spans="1:29" ht="15.75" customHeight="1">
      <c r="A858" s="124"/>
      <c r="B858" s="124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124"/>
      <c r="AB858" s="124"/>
      <c r="AC858" s="124"/>
    </row>
    <row r="859" spans="1:29" ht="15.75" customHeight="1">
      <c r="A859" s="124"/>
      <c r="B859" s="124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</row>
    <row r="860" spans="1:29" ht="15.75" customHeight="1">
      <c r="A860" s="124"/>
      <c r="B860" s="124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  <c r="AC860" s="124"/>
    </row>
    <row r="861" spans="1:29" ht="15.75" customHeight="1">
      <c r="A861" s="124"/>
      <c r="B861" s="124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124"/>
      <c r="AB861" s="124"/>
      <c r="AC861" s="124"/>
    </row>
    <row r="862" spans="1:29" ht="15.75" customHeight="1">
      <c r="A862" s="124"/>
      <c r="B862" s="124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124"/>
      <c r="AB862" s="124"/>
      <c r="AC862" s="124"/>
    </row>
    <row r="863" spans="1:29" ht="15.75" customHeight="1">
      <c r="A863" s="124"/>
      <c r="B863" s="124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  <c r="AC863" s="124"/>
    </row>
    <row r="864" spans="1:29" ht="15.75" customHeight="1">
      <c r="A864" s="124"/>
      <c r="B864" s="124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124"/>
      <c r="AB864" s="124"/>
      <c r="AC864" s="124"/>
    </row>
    <row r="865" spans="1:29" ht="15.75" customHeight="1">
      <c r="A865" s="124"/>
      <c r="B865" s="124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124"/>
      <c r="AB865" s="124"/>
      <c r="AC865" s="124"/>
    </row>
    <row r="866" spans="1:29" ht="15.75" customHeight="1">
      <c r="A866" s="124"/>
      <c r="B866" s="124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124"/>
      <c r="AB866" s="124"/>
      <c r="AC866" s="124"/>
    </row>
    <row r="867" spans="1:29" ht="15.75" customHeight="1">
      <c r="A867" s="124"/>
      <c r="B867" s="124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124"/>
      <c r="AB867" s="124"/>
      <c r="AC867" s="124"/>
    </row>
    <row r="868" spans="1:29" ht="15.75" customHeight="1">
      <c r="A868" s="124"/>
      <c r="B868" s="124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  <c r="AC868" s="124"/>
    </row>
    <row r="869" spans="1:29" ht="15.75" customHeight="1">
      <c r="A869" s="124"/>
      <c r="B869" s="124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  <c r="AC869" s="124"/>
    </row>
    <row r="870" spans="1:29" ht="15.75" customHeight="1">
      <c r="A870" s="124"/>
      <c r="B870" s="124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124"/>
      <c r="AB870" s="124"/>
      <c r="AC870" s="124"/>
    </row>
    <row r="871" spans="1:29" ht="15.75" customHeight="1">
      <c r="A871" s="124"/>
      <c r="B871" s="124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124"/>
      <c r="AB871" s="124"/>
      <c r="AC871" s="124"/>
    </row>
    <row r="872" spans="1:29" ht="15.75" customHeight="1">
      <c r="A872" s="124"/>
      <c r="B872" s="124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  <c r="AC872" s="124"/>
    </row>
    <row r="873" spans="1:29" ht="15.75" customHeight="1">
      <c r="A873" s="124"/>
      <c r="B873" s="124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124"/>
      <c r="AB873" s="124"/>
      <c r="AC873" s="124"/>
    </row>
    <row r="874" spans="1:29" ht="15.75" customHeight="1">
      <c r="A874" s="124"/>
      <c r="B874" s="124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124"/>
      <c r="AB874" s="124"/>
      <c r="AC874" s="124"/>
    </row>
    <row r="875" spans="1:29" ht="15.75" customHeight="1">
      <c r="A875" s="124"/>
      <c r="B875" s="124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  <c r="AB875" s="124"/>
      <c r="AC875" s="124"/>
    </row>
    <row r="876" spans="1:29" ht="15.75" customHeight="1">
      <c r="A876" s="124"/>
      <c r="B876" s="124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  <c r="AB876" s="124"/>
      <c r="AC876" s="124"/>
    </row>
    <row r="877" spans="1:29" ht="15.75" customHeight="1">
      <c r="A877" s="124"/>
      <c r="B877" s="124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  <c r="AC877" s="124"/>
    </row>
    <row r="878" spans="1:29" ht="15.75" customHeight="1">
      <c r="A878" s="124"/>
      <c r="B878" s="124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  <c r="AC878" s="124"/>
    </row>
    <row r="879" spans="1:29" ht="15.75" customHeight="1">
      <c r="A879" s="124"/>
      <c r="B879" s="124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124"/>
      <c r="AB879" s="124"/>
      <c r="AC879" s="124"/>
    </row>
    <row r="880" spans="1:29" ht="15.75" customHeight="1">
      <c r="A880" s="124"/>
      <c r="B880" s="124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124"/>
      <c r="AB880" s="124"/>
      <c r="AC880" s="124"/>
    </row>
    <row r="881" spans="1:29" ht="15.75" customHeight="1">
      <c r="A881" s="124"/>
      <c r="B881" s="124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124"/>
      <c r="AB881" s="124"/>
      <c r="AC881" s="124"/>
    </row>
    <row r="882" spans="1:29" ht="15.75" customHeight="1">
      <c r="A882" s="124"/>
      <c r="B882" s="124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  <c r="AC882" s="124"/>
    </row>
    <row r="883" spans="1:29" ht="15.75" customHeight="1">
      <c r="A883" s="124"/>
      <c r="B883" s="124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  <c r="AB883" s="124"/>
      <c r="AC883" s="124"/>
    </row>
    <row r="884" spans="1:29" ht="15.75" customHeight="1">
      <c r="A884" s="124"/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124"/>
      <c r="AB884" s="124"/>
      <c r="AC884" s="124"/>
    </row>
    <row r="885" spans="1:29" ht="15.75" customHeight="1">
      <c r="A885" s="124"/>
      <c r="B885" s="124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</row>
    <row r="886" spans="1:29" ht="15.75" customHeight="1">
      <c r="A886" s="124"/>
      <c r="B886" s="124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  <c r="AC886" s="124"/>
    </row>
    <row r="887" spans="1:29" ht="15.75" customHeight="1">
      <c r="A887" s="124"/>
      <c r="B887" s="124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  <c r="AC887" s="124"/>
    </row>
    <row r="888" spans="1:29" ht="15.75" customHeight="1">
      <c r="A888" s="124"/>
      <c r="B888" s="124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  <c r="AC888" s="124"/>
    </row>
    <row r="889" spans="1:29" ht="15.75" customHeight="1">
      <c r="A889" s="124"/>
      <c r="B889" s="124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124"/>
      <c r="AB889" s="124"/>
      <c r="AC889" s="124"/>
    </row>
    <row r="890" spans="1:29" ht="15.75" customHeight="1">
      <c r="A890" s="124"/>
      <c r="B890" s="124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124"/>
      <c r="AB890" s="124"/>
      <c r="AC890" s="124"/>
    </row>
    <row r="891" spans="1:29" ht="15.75" customHeight="1">
      <c r="A891" s="124"/>
      <c r="B891" s="124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124"/>
      <c r="AB891" s="124"/>
      <c r="AC891" s="124"/>
    </row>
    <row r="892" spans="1:29" ht="15.75" customHeight="1">
      <c r="A892" s="124"/>
      <c r="B892" s="124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  <c r="AB892" s="124"/>
      <c r="AC892" s="124"/>
    </row>
    <row r="893" spans="1:29" ht="15.75" customHeight="1">
      <c r="A893" s="124"/>
      <c r="B893" s="124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124"/>
      <c r="AB893" s="124"/>
      <c r="AC893" s="124"/>
    </row>
    <row r="894" spans="1:29" ht="15.75" customHeight="1">
      <c r="A894" s="124"/>
      <c r="B894" s="124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124"/>
      <c r="AB894" s="124"/>
      <c r="AC894" s="124"/>
    </row>
    <row r="895" spans="1:29" ht="15.75" customHeight="1">
      <c r="A895" s="124"/>
      <c r="B895" s="124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  <c r="AC895" s="124"/>
    </row>
    <row r="896" spans="1:29" ht="15.75" customHeight="1">
      <c r="A896" s="124"/>
      <c r="B896" s="124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  <c r="AC896" s="124"/>
    </row>
    <row r="897" spans="1:29" ht="15.75" customHeight="1">
      <c r="A897" s="124"/>
      <c r="B897" s="124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124"/>
      <c r="AB897" s="124"/>
      <c r="AC897" s="124"/>
    </row>
    <row r="898" spans="1:29" ht="15.75" customHeight="1">
      <c r="A898" s="124"/>
      <c r="B898" s="124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  <c r="AB898" s="124"/>
      <c r="AC898" s="124"/>
    </row>
    <row r="899" spans="1:29" ht="15.75" customHeight="1">
      <c r="A899" s="124"/>
      <c r="B899" s="124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  <c r="AB899" s="124"/>
      <c r="AC899" s="124"/>
    </row>
    <row r="900" spans="1:29" ht="15.75" customHeight="1">
      <c r="A900" s="124"/>
      <c r="B900" s="124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  <c r="AB900" s="124"/>
      <c r="AC900" s="124"/>
    </row>
    <row r="901" spans="1:29" ht="15.75" customHeight="1">
      <c r="A901" s="124"/>
      <c r="B901" s="124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  <c r="AB901" s="124"/>
      <c r="AC901" s="124"/>
    </row>
    <row r="902" spans="1:29" ht="15.75" customHeight="1">
      <c r="A902" s="124"/>
      <c r="B902" s="124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  <c r="AB902" s="124"/>
      <c r="AC902" s="124"/>
    </row>
    <row r="903" spans="1:29" ht="15.75" customHeight="1">
      <c r="A903" s="124"/>
      <c r="B903" s="124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  <c r="AB903" s="124"/>
      <c r="AC903" s="124"/>
    </row>
    <row r="904" spans="1:29" ht="15.75" customHeight="1">
      <c r="A904" s="124"/>
      <c r="B904" s="124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  <c r="AC904" s="124"/>
    </row>
    <row r="905" spans="1:29" ht="15.75" customHeight="1">
      <c r="A905" s="124"/>
      <c r="B905" s="124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  <c r="AC905" s="124"/>
    </row>
    <row r="906" spans="1:29" ht="15.75" customHeight="1">
      <c r="A906" s="124"/>
      <c r="B906" s="124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124"/>
      <c r="AB906" s="124"/>
      <c r="AC906" s="124"/>
    </row>
    <row r="907" spans="1:29" ht="15.75" customHeight="1">
      <c r="A907" s="124"/>
      <c r="B907" s="124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124"/>
      <c r="AB907" s="124"/>
      <c r="AC907" s="124"/>
    </row>
    <row r="908" spans="1:29" ht="15.75" customHeight="1">
      <c r="A908" s="124"/>
      <c r="B908" s="124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124"/>
      <c r="AB908" s="124"/>
      <c r="AC908" s="124"/>
    </row>
    <row r="909" spans="1:29" ht="15.75" customHeight="1">
      <c r="A909" s="124"/>
      <c r="B909" s="124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124"/>
      <c r="AB909" s="124"/>
      <c r="AC909" s="124"/>
    </row>
    <row r="910" spans="1:29" ht="15.75" customHeight="1">
      <c r="A910" s="124"/>
      <c r="B910" s="124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124"/>
      <c r="AB910" s="124"/>
      <c r="AC910" s="124"/>
    </row>
    <row r="911" spans="1:29" ht="15.75" customHeight="1">
      <c r="A911" s="124"/>
      <c r="B911" s="124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  <c r="AC911" s="124"/>
    </row>
    <row r="912" spans="1:29" ht="15.75" customHeight="1">
      <c r="A912" s="124"/>
      <c r="B912" s="124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124"/>
      <c r="AB912" s="124"/>
      <c r="AC912" s="124"/>
    </row>
    <row r="913" spans="1:29" ht="15.75" customHeight="1">
      <c r="A913" s="124"/>
      <c r="B913" s="124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  <c r="AC913" s="124"/>
    </row>
    <row r="914" spans="1:29" ht="15.75" customHeight="1">
      <c r="A914" s="124"/>
      <c r="B914" s="124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  <c r="AC914" s="124"/>
    </row>
    <row r="915" spans="1:29" ht="15.75" customHeight="1">
      <c r="A915" s="124"/>
      <c r="B915" s="124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  <c r="AA915" s="124"/>
      <c r="AB915" s="124"/>
      <c r="AC915" s="124"/>
    </row>
    <row r="916" spans="1:29" ht="15.75" customHeight="1">
      <c r="A916" s="124"/>
      <c r="B916" s="124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124"/>
      <c r="AB916" s="124"/>
      <c r="AC916" s="124"/>
    </row>
    <row r="917" spans="1:29" ht="15.75" customHeight="1">
      <c r="A917" s="124"/>
      <c r="B917" s="124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124"/>
      <c r="AB917" s="124"/>
      <c r="AC917" s="124"/>
    </row>
    <row r="918" spans="1:29" ht="15.75" customHeight="1">
      <c r="A918" s="124"/>
      <c r="B918" s="124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124"/>
      <c r="AB918" s="124"/>
      <c r="AC918" s="124"/>
    </row>
    <row r="919" spans="1:29" ht="15.75" customHeight="1">
      <c r="A919" s="124"/>
      <c r="B919" s="124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124"/>
      <c r="AB919" s="124"/>
      <c r="AC919" s="124"/>
    </row>
    <row r="920" spans="1:29" ht="15.75" customHeight="1">
      <c r="A920" s="124"/>
      <c r="B920" s="124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124"/>
      <c r="AB920" s="124"/>
      <c r="AC920" s="124"/>
    </row>
    <row r="921" spans="1:29" ht="15.75" customHeight="1">
      <c r="A921" s="124"/>
      <c r="B921" s="124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124"/>
      <c r="AB921" s="124"/>
      <c r="AC921" s="124"/>
    </row>
    <row r="922" spans="1:29" ht="15.75" customHeight="1">
      <c r="A922" s="124"/>
      <c r="B922" s="124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  <c r="AC922" s="124"/>
    </row>
    <row r="923" spans="1:29" ht="15.75" customHeight="1">
      <c r="A923" s="124"/>
      <c r="B923" s="124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  <c r="AC923" s="124"/>
    </row>
    <row r="924" spans="1:29" ht="15.75" customHeight="1">
      <c r="A924" s="124"/>
      <c r="B924" s="124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124"/>
      <c r="AB924" s="124"/>
      <c r="AC924" s="124"/>
    </row>
    <row r="925" spans="1:29" ht="15.75" customHeight="1">
      <c r="A925" s="124"/>
      <c r="B925" s="124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124"/>
      <c r="AB925" s="124"/>
      <c r="AC925" s="124"/>
    </row>
    <row r="926" spans="1:29" ht="15.75" customHeight="1">
      <c r="A926" s="124"/>
      <c r="B926" s="124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  <c r="AC926" s="124"/>
    </row>
    <row r="927" spans="1:29" ht="15.75" customHeight="1">
      <c r="A927" s="124"/>
      <c r="B927" s="124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124"/>
      <c r="AB927" s="124"/>
      <c r="AC927" s="124"/>
    </row>
    <row r="928" spans="1:29" ht="15.75" customHeight="1">
      <c r="A928" s="124"/>
      <c r="B928" s="124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124"/>
      <c r="AB928" s="124"/>
      <c r="AC928" s="124"/>
    </row>
    <row r="929" spans="1:29" ht="15.75" customHeight="1">
      <c r="A929" s="124"/>
      <c r="B929" s="124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124"/>
      <c r="AB929" s="124"/>
      <c r="AC929" s="124"/>
    </row>
    <row r="930" spans="1:29" ht="15.75" customHeight="1">
      <c r="A930" s="124"/>
      <c r="B930" s="124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124"/>
      <c r="AB930" s="124"/>
      <c r="AC930" s="124"/>
    </row>
    <row r="931" spans="1:29" ht="15.75" customHeight="1">
      <c r="A931" s="124"/>
      <c r="B931" s="124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  <c r="AC931" s="124"/>
    </row>
    <row r="932" spans="1:29" ht="15.75" customHeight="1">
      <c r="A932" s="124"/>
      <c r="B932" s="124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  <c r="AC932" s="124"/>
    </row>
    <row r="933" spans="1:29" ht="15.75" customHeight="1">
      <c r="A933" s="124"/>
      <c r="B933" s="124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124"/>
      <c r="AB933" s="124"/>
      <c r="AC933" s="124"/>
    </row>
    <row r="934" spans="1:29" ht="15.75" customHeight="1">
      <c r="A934" s="124"/>
      <c r="B934" s="124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124"/>
      <c r="AB934" s="124"/>
      <c r="AC934" s="124"/>
    </row>
    <row r="935" spans="1:29" ht="15.75" customHeight="1">
      <c r="A935" s="124"/>
      <c r="B935" s="124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124"/>
      <c r="AB935" s="124"/>
      <c r="AC935" s="124"/>
    </row>
    <row r="936" spans="1:29" ht="15.75" customHeight="1">
      <c r="A936" s="124"/>
      <c r="B936" s="124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124"/>
      <c r="AB936" s="124"/>
      <c r="AC936" s="124"/>
    </row>
    <row r="937" spans="1:29" ht="15.75" customHeight="1">
      <c r="A937" s="124"/>
      <c r="B937" s="124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  <c r="AC937" s="124"/>
    </row>
    <row r="938" spans="1:29" ht="15.75" customHeight="1">
      <c r="A938" s="124"/>
      <c r="B938" s="124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124"/>
      <c r="AB938" s="124"/>
      <c r="AC938" s="124"/>
    </row>
    <row r="939" spans="1:29" ht="15.75" customHeight="1">
      <c r="A939" s="124"/>
      <c r="B939" s="124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124"/>
      <c r="AB939" s="124"/>
      <c r="AC939" s="124"/>
    </row>
    <row r="940" spans="1:29" ht="15.75" customHeight="1">
      <c r="A940" s="124"/>
      <c r="B940" s="124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  <c r="AC940" s="124"/>
    </row>
    <row r="941" spans="1:29" ht="15.75" customHeight="1">
      <c r="A941" s="124"/>
      <c r="B941" s="124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</row>
    <row r="942" spans="1:29" ht="15.75" customHeight="1">
      <c r="A942" s="124"/>
      <c r="B942" s="124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124"/>
      <c r="AB942" s="124"/>
      <c r="AC942" s="124"/>
    </row>
    <row r="943" spans="1:29" ht="15.75" customHeight="1">
      <c r="A943" s="124"/>
      <c r="B943" s="124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124"/>
      <c r="AB943" s="124"/>
      <c r="AC943" s="124"/>
    </row>
    <row r="944" spans="1:29" ht="15.75" customHeight="1">
      <c r="A944" s="124"/>
      <c r="B944" s="124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124"/>
      <c r="AB944" s="124"/>
      <c r="AC944" s="124"/>
    </row>
    <row r="945" spans="1:29" ht="15.75" customHeight="1">
      <c r="A945" s="124"/>
      <c r="B945" s="124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124"/>
      <c r="AB945" s="124"/>
      <c r="AC945" s="124"/>
    </row>
    <row r="946" spans="1:29" ht="15.75" customHeight="1">
      <c r="A946" s="124"/>
      <c r="B946" s="124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124"/>
      <c r="AB946" s="124"/>
      <c r="AC946" s="124"/>
    </row>
    <row r="947" spans="1:29" ht="15.75" customHeight="1">
      <c r="A947" s="124"/>
      <c r="B947" s="124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124"/>
      <c r="AB947" s="124"/>
      <c r="AC947" s="124"/>
    </row>
    <row r="948" spans="1:29" ht="15.75" customHeight="1">
      <c r="A948" s="124"/>
      <c r="B948" s="124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124"/>
      <c r="AB948" s="124"/>
      <c r="AC948" s="124"/>
    </row>
    <row r="949" spans="1:29" ht="15.75" customHeight="1">
      <c r="A949" s="124"/>
      <c r="B949" s="124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  <c r="AC949" s="124"/>
    </row>
    <row r="950" spans="1:29" ht="15.75" customHeight="1">
      <c r="A950" s="124"/>
      <c r="B950" s="124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</row>
    <row r="951" spans="1:29" ht="15.75" customHeight="1">
      <c r="A951" s="124"/>
      <c r="B951" s="124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124"/>
      <c r="AB951" s="124"/>
      <c r="AC951" s="124"/>
    </row>
    <row r="952" spans="1:29" ht="15.75" customHeight="1">
      <c r="A952" s="124"/>
      <c r="B952" s="124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124"/>
      <c r="AB952" s="124"/>
      <c r="AC952" s="124"/>
    </row>
    <row r="953" spans="1:29" ht="15.75" customHeight="1">
      <c r="A953" s="124"/>
      <c r="B953" s="124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124"/>
      <c r="AB953" s="124"/>
      <c r="AC953" s="124"/>
    </row>
    <row r="954" spans="1:29" ht="15.75" customHeight="1">
      <c r="A954" s="124"/>
      <c r="B954" s="124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124"/>
      <c r="AB954" s="124"/>
      <c r="AC954" s="124"/>
    </row>
    <row r="955" spans="1:29" ht="15.75" customHeight="1">
      <c r="A955" s="124"/>
      <c r="B955" s="124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124"/>
      <c r="AB955" s="124"/>
      <c r="AC955" s="124"/>
    </row>
    <row r="956" spans="1:29" ht="15.75" customHeight="1">
      <c r="A956" s="124"/>
      <c r="B956" s="124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124"/>
      <c r="AB956" s="124"/>
      <c r="AC956" s="124"/>
    </row>
    <row r="957" spans="1:29" ht="15.75" customHeight="1">
      <c r="A957" s="124"/>
      <c r="B957" s="124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  <c r="AC957" s="124"/>
    </row>
    <row r="958" spans="1:29" ht="15.75" customHeight="1">
      <c r="A958" s="124"/>
      <c r="B958" s="124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  <c r="AC958" s="124"/>
    </row>
    <row r="959" spans="1:29" ht="15.75" customHeight="1">
      <c r="A959" s="124"/>
      <c r="B959" s="124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  <c r="AC959" s="124"/>
    </row>
    <row r="960" spans="1:29" ht="15.75" customHeight="1">
      <c r="A960" s="124"/>
      <c r="B960" s="124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124"/>
      <c r="AB960" s="124"/>
      <c r="AC960" s="124"/>
    </row>
    <row r="961" spans="1:29" ht="15.75" customHeight="1">
      <c r="A961" s="124"/>
      <c r="B961" s="124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124"/>
      <c r="AB961" s="124"/>
      <c r="AC961" s="124"/>
    </row>
    <row r="962" spans="1:29" ht="15.75" customHeight="1">
      <c r="A962" s="124"/>
      <c r="B962" s="124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124"/>
      <c r="AB962" s="124"/>
      <c r="AC962" s="124"/>
    </row>
    <row r="963" spans="1:29" ht="15.75" customHeight="1">
      <c r="A963" s="124"/>
      <c r="B963" s="124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</row>
    <row r="964" spans="1:29" ht="15.75" customHeight="1">
      <c r="A964" s="124"/>
      <c r="B964" s="124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124"/>
      <c r="AB964" s="124"/>
      <c r="AC964" s="124"/>
    </row>
    <row r="965" spans="1:29" ht="15.75" customHeight="1">
      <c r="A965" s="124"/>
      <c r="B965" s="124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124"/>
      <c r="AB965" s="124"/>
      <c r="AC965" s="124"/>
    </row>
    <row r="966" spans="1:29" ht="15.75" customHeight="1">
      <c r="A966" s="124"/>
      <c r="B966" s="124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124"/>
      <c r="AB966" s="124"/>
      <c r="AC966" s="124"/>
    </row>
    <row r="967" spans="1:29" ht="15.75" customHeight="1">
      <c r="A967" s="124"/>
      <c r="B967" s="124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  <c r="AC967" s="124"/>
    </row>
    <row r="968" spans="1:29" ht="15.75" customHeight="1">
      <c r="A968" s="124"/>
      <c r="B968" s="124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  <c r="AC968" s="124"/>
    </row>
    <row r="969" spans="1:29" ht="15.75" customHeight="1">
      <c r="A969" s="124"/>
      <c r="B969" s="124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124"/>
      <c r="AB969" s="124"/>
      <c r="AC969" s="124"/>
    </row>
    <row r="970" spans="1:29" ht="15.75" customHeight="1">
      <c r="A970" s="124"/>
      <c r="B970" s="124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124"/>
      <c r="AB970" s="124"/>
      <c r="AC970" s="124"/>
    </row>
    <row r="971" spans="1:29" ht="15.75" customHeight="1">
      <c r="A971" s="124"/>
      <c r="B971" s="124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  <c r="AC971" s="124"/>
    </row>
    <row r="972" spans="1:29" ht="15.75" customHeight="1">
      <c r="A972" s="124"/>
      <c r="B972" s="124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124"/>
      <c r="AB972" s="124"/>
      <c r="AC972" s="124"/>
    </row>
    <row r="973" spans="1:29" ht="15.75" customHeight="1">
      <c r="A973" s="124"/>
      <c r="B973" s="124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124"/>
      <c r="AB973" s="124"/>
      <c r="AC973" s="124"/>
    </row>
    <row r="974" spans="1:29" ht="15.75" customHeight="1">
      <c r="A974" s="124"/>
      <c r="B974" s="124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124"/>
      <c r="AB974" s="124"/>
      <c r="AC974" s="124"/>
    </row>
    <row r="975" spans="1:29" ht="15.75" customHeight="1">
      <c r="A975" s="124"/>
      <c r="B975" s="124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124"/>
      <c r="AB975" s="124"/>
      <c r="AC975" s="124"/>
    </row>
    <row r="976" spans="1:29" ht="15.75" customHeight="1">
      <c r="A976" s="124"/>
      <c r="B976" s="124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  <c r="AC976" s="124"/>
    </row>
    <row r="977" spans="1:29" ht="15.75" customHeight="1">
      <c r="A977" s="124"/>
      <c r="B977" s="124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  <c r="AC977" s="124"/>
    </row>
    <row r="978" spans="1:29" ht="15.75" customHeight="1">
      <c r="A978" s="124"/>
      <c r="B978" s="124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124"/>
      <c r="AB978" s="124"/>
      <c r="AC978" s="124"/>
    </row>
    <row r="979" spans="1:29" ht="15.75" customHeight="1">
      <c r="A979" s="124"/>
      <c r="B979" s="124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124"/>
      <c r="AB979" s="124"/>
      <c r="AC979" s="124"/>
    </row>
    <row r="980" spans="1:29" ht="15.75" customHeight="1">
      <c r="A980" s="124"/>
      <c r="B980" s="124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124"/>
      <c r="AB980" s="124"/>
      <c r="AC980" s="124"/>
    </row>
    <row r="981" spans="1:29" ht="15.75" customHeight="1">
      <c r="A981" s="124"/>
      <c r="B981" s="124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124"/>
      <c r="AB981" s="124"/>
      <c r="AC981" s="124"/>
    </row>
    <row r="982" spans="1:29" ht="15.75" customHeight="1">
      <c r="A982" s="124"/>
      <c r="B982" s="124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  <c r="AA982" s="124"/>
      <c r="AB982" s="124"/>
      <c r="AC982" s="124"/>
    </row>
    <row r="983" spans="1:29" ht="15.75" customHeight="1">
      <c r="A983" s="124"/>
      <c r="B983" s="124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124"/>
      <c r="AB983" s="124"/>
      <c r="AC983" s="124"/>
    </row>
    <row r="984" spans="1:29" ht="15.75" customHeight="1">
      <c r="A984" s="124"/>
      <c r="B984" s="124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124"/>
      <c r="AB984" s="124"/>
      <c r="AC984" s="124"/>
    </row>
    <row r="985" spans="1:29" ht="15.75" customHeight="1">
      <c r="A985" s="124"/>
      <c r="B985" s="124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</row>
    <row r="986" spans="1:29" ht="15.75" customHeight="1">
      <c r="A986" s="124"/>
      <c r="B986" s="124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  <c r="AC986" s="124"/>
    </row>
    <row r="987" spans="1:29" ht="15.75" customHeight="1">
      <c r="A987" s="124"/>
      <c r="B987" s="124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124"/>
      <c r="AB987" s="124"/>
      <c r="AC987" s="124"/>
    </row>
    <row r="988" spans="1:29" ht="15.75" customHeight="1">
      <c r="A988" s="124"/>
      <c r="B988" s="124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124"/>
      <c r="AB988" s="124"/>
      <c r="AC988" s="124"/>
    </row>
    <row r="989" spans="1:29" ht="15.75" customHeight="1">
      <c r="A989" s="124"/>
      <c r="B989" s="124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124"/>
      <c r="AB989" s="124"/>
      <c r="AC989" s="124"/>
    </row>
    <row r="990" spans="1:29" ht="15.75" customHeight="1">
      <c r="A990" s="124"/>
      <c r="B990" s="124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124"/>
      <c r="AB990" s="124"/>
      <c r="AC990" s="124"/>
    </row>
    <row r="991" spans="1:29" ht="15.75" customHeight="1">
      <c r="A991" s="124"/>
      <c r="B991" s="124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  <c r="AC991" s="124"/>
    </row>
    <row r="992" spans="1:29" ht="15.75" customHeight="1">
      <c r="A992" s="124"/>
      <c r="B992" s="124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124"/>
      <c r="AB992" s="124"/>
      <c r="AC992" s="124"/>
    </row>
    <row r="993" spans="1:29" ht="15.75" customHeight="1">
      <c r="A993" s="124"/>
      <c r="B993" s="124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124"/>
      <c r="AB993" s="124"/>
      <c r="AC993" s="124"/>
    </row>
    <row r="994" spans="1:29" ht="15.75" customHeight="1">
      <c r="A994" s="124"/>
      <c r="B994" s="124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  <c r="AC994" s="124"/>
    </row>
    <row r="995" spans="1:29" ht="15.75" customHeight="1">
      <c r="A995" s="124"/>
      <c r="B995" s="124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  <c r="AC995" s="124"/>
    </row>
    <row r="996" spans="1:29" ht="15.75" customHeight="1">
      <c r="A996" s="124"/>
      <c r="B996" s="124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124"/>
      <c r="AB996" s="124"/>
      <c r="AC996" s="124"/>
    </row>
    <row r="997" spans="1:29" ht="15.75" customHeight="1">
      <c r="A997" s="124"/>
      <c r="B997" s="124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  <c r="AC997" s="124"/>
    </row>
    <row r="998" spans="1:29" ht="15.75" customHeight="1">
      <c r="A998" s="124"/>
      <c r="B998" s="124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124"/>
      <c r="AB998" s="124"/>
      <c r="AC998" s="124"/>
    </row>
    <row r="999" spans="1:29" ht="15.75" customHeight="1">
      <c r="A999" s="124"/>
      <c r="B999" s="124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  <c r="AC999" s="124"/>
    </row>
    <row r="1000" spans="1:29" ht="15.75" customHeight="1">
      <c r="A1000" s="124"/>
      <c r="B1000" s="124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  <c r="AA1000" s="124"/>
      <c r="AB1000" s="124"/>
      <c r="AC1000" s="124"/>
    </row>
  </sheetData>
  <mergeCells count="1">
    <mergeCell ref="B2:M2"/>
  </mergeCells>
  <phoneticPr fontId="21" type="noConversion"/>
  <dataValidations count="2">
    <dataValidation type="list" allowBlank="1" sqref="F6:F111" xr:uid="{00000000-0002-0000-0100-000000000000}">
      <formula1>"공금카드,계좌이체,현금거래,개인카드,사비집행"</formula1>
    </dataValidation>
    <dataValidation type="list" allowBlank="1" sqref="F112:F283" xr:uid="{00000000-0002-0000-0100-000001000000}">
      <formula1>"카드결제,계좌이체,현금인출,사비집행"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정인홍</dc:creator>
  <cp:lastModifiedBy>정인홍</cp:lastModifiedBy>
  <dcterms:created xsi:type="dcterms:W3CDTF">2022-09-18T17:39:05Z</dcterms:created>
  <dcterms:modified xsi:type="dcterms:W3CDTF">2022-09-18T17:39:05Z</dcterms:modified>
</cp:coreProperties>
</file>